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CHAMAMENTO PÚBLICO - CREDENCIAMENTO\CREDENCIAMENTO Nº 01-2025 - HORAS MECÂNICA\"/>
    </mc:Choice>
  </mc:AlternateContent>
  <xr:revisionPtr revIDLastSave="0" documentId="13_ncr:1_{D0C8EB28-0D3E-4B2C-AA6D-BC472D8631E3}" xr6:coauthVersionLast="47" xr6:coauthVersionMax="47" xr10:uidLastSave="{00000000-0000-0000-0000-000000000000}"/>
  <bookViews>
    <workbookView xWindow="-120" yWindow="-120" windowWidth="24240" windowHeight="13140" tabRatio="742" firstSheet="1" activeTab="11" xr2:uid="{7197D7A2-41E5-406A-9A02-C7CC689553E3}"/>
  </bookViews>
  <sheets>
    <sheet name="FORNECEDOR" sheetId="8" state="hidden" r:id="rId1"/>
    <sheet name="RESUMO" sheetId="2" r:id="rId2"/>
    <sheet name="MODELO" sheetId="14" state="hidden" r:id="rId3"/>
    <sheet name="1" sheetId="15" r:id="rId4"/>
    <sheet name="2" sheetId="23" r:id="rId5"/>
    <sheet name="3" sheetId="16" r:id="rId6"/>
    <sheet name="4" sheetId="17" r:id="rId7"/>
    <sheet name="5" sheetId="18" r:id="rId8"/>
    <sheet name="6" sheetId="19" r:id="rId9"/>
    <sheet name="7" sheetId="20" r:id="rId10"/>
    <sheet name="8" sheetId="21" r:id="rId11"/>
    <sheet name="9" sheetId="22" r:id="rId12"/>
    <sheet name="GPT cache" sheetId="6" state="veryHidden" r:id="rId13"/>
  </sheets>
  <definedNames>
    <definedName name="_FilterDatabase" localSheetId="3" hidden="1">'1'!$A$8:$E$8</definedName>
    <definedName name="_FilterDatabase" localSheetId="5" hidden="1">'3'!$A$8:$E$8</definedName>
    <definedName name="_FilterDatabase" localSheetId="6" hidden="1">'4'!$A$8:$E$8</definedName>
    <definedName name="_FilterDatabase" localSheetId="7" hidden="1">'5'!$A$8:$E$8</definedName>
    <definedName name="_FilterDatabase" localSheetId="8" hidden="1">'6'!$A$8:$E$8</definedName>
    <definedName name="_FilterDatabase" localSheetId="9" hidden="1">'7'!$A$8:$E$8</definedName>
    <definedName name="_FilterDatabase" localSheetId="10" hidden="1">'8'!$A$8:$E$8</definedName>
    <definedName name="_FilterDatabase" localSheetId="11" hidden="1">'9'!$A$8:$E$8</definedName>
    <definedName name="_FilterDatabase" localSheetId="2" hidden="1">MODELO!$A$8:$E$8</definedName>
    <definedName name="_xlnm.Print_Area" localSheetId="1">RESUMO!$A$1:$F$71</definedName>
    <definedName name="_xlnm.Print_Titles" localSheetId="3">'1'!$1:$6</definedName>
    <definedName name="_xlnm.Print_Titles" localSheetId="5">'3'!$1:$6</definedName>
    <definedName name="_xlnm.Print_Titles" localSheetId="6">'4'!$1:$6</definedName>
    <definedName name="_xlnm.Print_Titles" localSheetId="7">'5'!$1:$6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 i="23" l="1"/>
  <c r="B5" i="23"/>
  <c r="D5" i="23"/>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E3" i="2" a="1"/>
  <c r="E3" i="2" l="1"/>
  <c r="E5" i="2" s="1" a="1"/>
  <c r="E5" i="2" s="1"/>
  <c r="E5" i="8"/>
  <c r="E3" i="8" l="1"/>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6" i="2" a="1"/>
  <c r="E6" i="2" l="1"/>
  <c r="E7" i="2" a="1"/>
  <c r="E7" i="2" l="1"/>
  <c r="E8" i="2" a="1"/>
  <c r="E8" i="2" l="1"/>
  <c r="E9" i="2" a="1"/>
  <c r="E9" i="2" l="1"/>
  <c r="E10" i="2" a="1"/>
  <c r="E10" i="2" l="1"/>
  <c r="E11" i="2" a="1"/>
  <c r="E11" i="2" l="1"/>
  <c r="E13" i="2" a="1"/>
  <c r="E12" i="2" a="1"/>
  <c r="E12" i="2" l="1"/>
  <c r="E13" i="2"/>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 r="E2293" i="2" a="1"/>
  <c r="E2293"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<sst xmlns="http://schemas.openxmlformats.org/spreadsheetml/2006/main" count="782" uniqueCount="290">
  <si>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</si>
  <si>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</si>
  <si>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</si>
  <si>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</si>
  <si>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</si>
  <si>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</si>
  <si>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</si>
  <si>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</si>
  <si>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</si>
  <si>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</si>
  <si>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</si>
  <si>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</si>
  <si>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</si>
  <si>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</si>
  <si>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</si>
  <si>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</si>
  <si>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</si>
  <si>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</si>
  <si>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</si>
  <si>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</si>
  <si>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</si>
  <si>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</si>
  <si>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</si>
  <si>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</si>
  <si>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</si>
  <si>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</si>
  <si>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</si>
  <si>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</si>
  <si>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</si>
  <si>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</si>
  <si>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</si>
  <si>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</si>
  <si>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</si>
  <si>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</si>
  <si>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</si>
  <si>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</si>
  <si>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</si>
  <si>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</si>
  <si>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</si>
  <si>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</si>
  <si>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</si>
  <si>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</si>
  <si>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</si>
  <si>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</si>
  <si>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</si>
  <si>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</si>
  <si>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</si>
  <si>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</si>
  <si>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</si>
  <si>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</si>
  <si>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</si>
  <si>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</si>
  <si>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CÓDIGO</t>
  </si>
  <si>
    <t>DESCRIÇÃO</t>
  </si>
  <si>
    <t>QUANTIDADE</t>
  </si>
  <si>
    <t>FORNECEDORES:</t>
  </si>
  <si>
    <t>MEDIANA (UNITÁRIO)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</si>
  <si>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</si>
  <si>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</si>
  <si>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</si>
  <si>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</si>
  <si>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</si>
  <si>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</si>
  <si>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</si>
  <si>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</si>
  <si>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</si>
  <si>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</si>
  <si>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</si>
  <si>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</si>
  <si>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</si>
  <si>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</si>
  <si>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</si>
  <si>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</si>
  <si>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</si>
  <si>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</si>
  <si>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</si>
  <si>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</si>
  <si>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</si>
  <si>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</si>
  <si>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</si>
  <si>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</si>
  <si>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</si>
  <si>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</si>
  <si>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</si>
  <si>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</si>
  <si>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</si>
  <si>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</si>
  <si>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</si>
  <si>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</si>
  <si>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</si>
  <si>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</si>
  <si>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</si>
  <si>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</si>
  <si>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</si>
  <si>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</si>
  <si>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</si>
  <si>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</si>
  <si>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</si>
  <si>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</si>
  <si>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</si>
  <si>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</si>
  <si>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</si>
  <si>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</si>
  <si>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</si>
  <si>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</si>
  <si>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</si>
  <si>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</si>
  <si>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</si>
  <si>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</si>
  <si>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</si>
  <si>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</si>
  <si>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</si>
  <si>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</si>
  <si>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</si>
  <si>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</si>
  <si>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</si>
  <si>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</si>
  <si>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</si>
  <si>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</si>
  <si>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</si>
  <si>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</si>
  <si>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</si>
  <si>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</si>
  <si>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</si>
  <si>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</si>
  <si>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</si>
  <si>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</si>
  <si>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</si>
  <si>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</si>
  <si>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</si>
  <si>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</si>
  <si>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</si>
  <si>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</si>
  <si>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</si>
  <si>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</si>
  <si>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</si>
  <si>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</si>
  <si>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</si>
  <si>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</si>
  <si>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</si>
  <si>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</si>
  <si>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</si>
  <si>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</si>
  <si>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</si>
  <si>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</si>
  <si>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</si>
  <si>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</si>
  <si>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</si>
  <si>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</si>
  <si>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</si>
  <si>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</si>
  <si>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</si>
  <si>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</si>
  <si>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</si>
  <si>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</si>
  <si>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</si>
  <si>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</si>
  <si>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</si>
  <si>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</si>
  <si>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</si>
  <si>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</si>
  <si>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</si>
  <si>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</si>
  <si>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</si>
  <si>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</si>
  <si>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</si>
  <si>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</si>
  <si>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</si>
  <si>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1</t>
  </si>
  <si>
    <t>Manutenção mecânica de linha leve (automóveis e utilitários)</t>
  </si>
  <si>
    <t>Hora</t>
  </si>
  <si>
    <t>Manutenção mecânica de linha pesada (caminhão)</t>
  </si>
  <si>
    <t>Manutenção mecânica linha pesada (micro-ônibus)</t>
  </si>
  <si>
    <t>Manutenção mecânica linha pesada (escavadeiras, retroescavadeiras, carregadeiras, tratores, etc.)</t>
  </si>
  <si>
    <t xml:space="preserve">Manutenção elétrica e de ar condicionado linha leve </t>
  </si>
  <si>
    <t>Manutenção elétrica e de ar condicionado linha pesada</t>
  </si>
  <si>
    <t>Serviço de torno</t>
  </si>
  <si>
    <t>Serviço de solda</t>
  </si>
  <si>
    <t>Prestação de serviços de manutenção mecânica (corretiva e preventiva) dos veículos de linha leve da frota da Prefeitura de Dona Francisca</t>
  </si>
  <si>
    <t>H</t>
  </si>
  <si>
    <t>LICITACON - TCE/RS</t>
  </si>
  <si>
    <t>06.149.387/0001-29</t>
  </si>
  <si>
    <t>PM DE DONA FRANCISCA</t>
  </si>
  <si>
    <t>PCE</t>
  </si>
  <si>
    <t>PM DE ARROIO DO PADRE</t>
  </si>
  <si>
    <t xml:space="preserve">SERVIÇOS DE MECÂNICA GERAL PARA VEÍCULOS LEVES/AUTOMÓVEIS/UTILITÁRIOS/PICK-UP DA MARCA CHEVROLET. </t>
  </si>
  <si>
    <t>000.000.000-00</t>
  </si>
  <si>
    <t>PM DE BRAGA</t>
  </si>
  <si>
    <t>PCP</t>
  </si>
  <si>
    <t>Manutenção MECÂNICA de veículos diversas marcas LINHA LEVE</t>
  </si>
  <si>
    <t>12.781.223/0001-12</t>
  </si>
  <si>
    <t>PM DE ARROIO DO SAL</t>
  </si>
  <si>
    <t>CPC</t>
  </si>
  <si>
    <t>UN</t>
  </si>
  <si>
    <t>VALOR HORA/HOMEM MANUTENÇÃO MECÂNICA LINHA LEVE ATÉ 3.500 KG (AUTOMÓVEIS E UTILITÁRIOS)</t>
  </si>
  <si>
    <t>HORAS</t>
  </si>
  <si>
    <t>TCE - SANTA CATARINA</t>
  </si>
  <si>
    <t>86.913.449/0001-66</t>
  </si>
  <si>
    <t>Prefeitura Municipal de Arvoredo</t>
  </si>
  <si>
    <t>7/2024 - PRI</t>
  </si>
  <si>
    <t>Inexigibilidade de Licitação</t>
  </si>
  <si>
    <t>Outras Unidades e Medidas</t>
  </si>
  <si>
    <t>TCE - PARANÁ</t>
  </si>
  <si>
    <t>Pregão</t>
  </si>
  <si>
    <t>PRESTAÇÃO DE SERVIÇO DE MECÂNICA PESADA PARA CONSERTO E MANUTENÇÃO DE CAMINHÕES, ÔNIBUS, MICRO-ÔNIBUS, VANS E AMBULÂNCIAS</t>
  </si>
  <si>
    <t>97.113.039/0001-57</t>
  </si>
  <si>
    <t>PM DE GETÚLIO VARGAS</t>
  </si>
  <si>
    <t>Prestação de serviço de mecânica pesada para motoniveladoras e caminhões, por hora para manutenção preventiva e corretiva de veículos, integrantes da frota municipal.</t>
  </si>
  <si>
    <t>93.564.698/0001-59</t>
  </si>
  <si>
    <t>Prestação de serviços de manutenção mecânica (corretiva e preventiva) em veículos da linha pesada</t>
  </si>
  <si>
    <t>PM DE COTIPORÃ</t>
  </si>
  <si>
    <t>Manutenção MECÂNICA de veículos diversas marcas LINHA PESADA (Ônibus/Caminhão)</t>
  </si>
  <si>
    <t>26.267.833/0001-07</t>
  </si>
  <si>
    <t>PM DE SERTÃO SANTANA</t>
  </si>
  <si>
    <t>PRE</t>
  </si>
  <si>
    <t>PM DE CAPITÃO</t>
  </si>
  <si>
    <t>Serviço de oficina para mão de obraespecializada em mecânica pesada (Micro-ônibus)  Mod. Volare</t>
  </si>
  <si>
    <t>18.995.559/0001-64</t>
  </si>
  <si>
    <t>PM DE QUARAÍ</t>
  </si>
  <si>
    <t>MÃO DE OBRA PARA SERVIÇOS DE MECÂNICA EM GERAL (CAMINHÕES, ÔNIBUS, MICRO-ÔNIBUS E VANS)</t>
  </si>
  <si>
    <t>PM DE NOVO CABRAIS</t>
  </si>
  <si>
    <t>Horas</t>
  </si>
  <si>
    <t>Prestação de serviço de mecânica pesada para retroescavadeiras e roçadeira articulada, por hora para manutenção preventiva de equipamentos e veículos integrantes da frota municipal.</t>
  </si>
  <si>
    <t>04.963.703/0001-76</t>
  </si>
  <si>
    <t>Prestação de serviços de manutenção mecânica (corretiva e preventiva) das máquinas da linha diesel (tratores, motoniveladora, escavadeiras) dos veículos da frota da Prefeitura de Dona Francisca</t>
  </si>
  <si>
    <t>Pregão Eletrônico</t>
  </si>
  <si>
    <t>PRESTAÇÃO DE SERVIÇOS ESPECIALIZADOS EM MANUTENÇÃO MECÂNICA GERAL: REPAROS E REVISÃO DE TODO O SISTEMA DE FREIO, EMBREAGEM, MOTORES, CÂMBIO MANUAL E AUTOMÁTICO, SISTEMA DE ARREFECIMENTO, TROCA DE FILTROS E ÓLEO EM GERAL, SISTEMAS HIDRÁULICOS E ETC. EM MAQUINAS DE GRANDE PORTE DE TRABALHO COMO: RETROESCAVADEIRAS; ESCAVADEIRAS; MOTONIVELADORAS; TRATORES DE ESTEIRA; ROLO COMPACTADORES; TRATORES DE PNEUS(AGRÍCOLA).</t>
  </si>
  <si>
    <t>HR</t>
  </si>
  <si>
    <t>85.284.214/0001-90</t>
  </si>
  <si>
    <t>Prefeitura Municipal de Ipira</t>
  </si>
  <si>
    <t>IL69/2023</t>
  </si>
  <si>
    <t>Prestação de serviços de manutenção em ar condicionado e afins da linha automotiva (corretiva e preventiva) em veículos das linhas leve, média e pesada.</t>
  </si>
  <si>
    <t>SERVIÇOS MANUTENÇÃO GERAL AR CONDICIONADO - LINHA LEVE/PESADA</t>
  </si>
  <si>
    <t>07.341.995/0001-01</t>
  </si>
  <si>
    <t>Manutenção Elétrica/Eletrônica Veicular  (linha leve)</t>
  </si>
  <si>
    <t>05.976.453/0001-71</t>
  </si>
  <si>
    <t>Prefeitura Municipal de São José do Cedro</t>
  </si>
  <si>
    <t>134/2024 - PRP</t>
  </si>
  <si>
    <t>Pregão Presencial</t>
  </si>
  <si>
    <t>SERVIÇO ESPECIALIZADOS EM MANUTENÇÃO DE AR CONDICIONADO MÁQUINAS PESADAS</t>
  </si>
  <si>
    <t>PM DE PORTÃO</t>
  </si>
  <si>
    <t>Manutenção Elétrica/Eletrônica Veicular  (linha pesada)</t>
  </si>
  <si>
    <t>SERVIÇO DE TORNO MECANICO</t>
  </si>
  <si>
    <t>HORA</t>
  </si>
  <si>
    <t>07.585.108/0001-32</t>
  </si>
  <si>
    <t>Prefeitura Municipal de Palma Sola</t>
  </si>
  <si>
    <t>5/2024 - PRP</t>
  </si>
  <si>
    <t>SERVIÇO DE SOLDA EM GERAL</t>
  </si>
  <si>
    <t>80.833.031/0001-62</t>
  </si>
  <si>
    <t>MUNICÍPIO DE TERRA RICA</t>
  </si>
  <si>
    <t>HRS</t>
  </si>
  <si>
    <t>SERVIÇOS DE MANUTENÇÃO PREVENTIVA E CORRETIVA VEÍCULOS LINHA PESADA - CAMINHÃO MERCEDES</t>
  </si>
  <si>
    <t>MUNICÍPIO DE SIQUEIRA CAMPOS</t>
  </si>
  <si>
    <t>VALOR HORA/HOMEM MANUTENÇÃO MECÂNICA LINHA PESADA – ACIMA DE 3.500 KG. (CAMINHÕES, ÔNIBUS, MICRO ÔNIBUS) (QUANDO DA NECESSIDADE DO USO DE PEÇAS E OU MATERIAIS, O FORNECEDOR DEVERÁ EFETUAR ORÇAMENTO DE PREÇOS EM NO MÍNIMO 02 FORNECEDORES E FORNECER AS PEÇAS EVENTUALMENTE NECESSÁRIAS, SEM EXCLUSIVIDADE E COM A PRÉVIA APROVAÇÃO DO ORÇAMENTO PELO MUNICÍPIO DE SALTINHO/SC. APÓS APROVAÇÃO DE ORÇAMENTO O MUNICÍPIO OPTARÁ PELA COMPRA DIRETAMENTE COM O FORNECEDOR, OU A COMPRA PODERÁ SER REALIZADA COM CRE</t>
  </si>
  <si>
    <t>HO</t>
  </si>
  <si>
    <t>Prefeitura Municipal de Saltinho</t>
  </si>
  <si>
    <t>69/2024</t>
  </si>
  <si>
    <t>Serviços de manutenção preventiva e corretiva em sistema de ar condicionado automotivo. (Veículos Leve, Carros e Pick-ups)</t>
  </si>
  <si>
    <t>MUNICIPIO DE NOSSA SENHORA DAS GRACAS</t>
  </si>
  <si>
    <t>SERVIÇO DE MANUTENÇÃO EM SISTEMA DE AR CONDICIONADO PARA VEÍCULOS LEVES, MÁQUINAS LINHA PESADA E CAMINHÕES.</t>
  </si>
  <si>
    <t>Prefeitura Municipal de Passos Maia</t>
  </si>
  <si>
    <t>PE25/2024</t>
  </si>
  <si>
    <t>N/A</t>
  </si>
  <si>
    <t>SERVIÇOS PARA CONSERTO/MANUTENÇÃO DE AR CONDICIONADO DE CAMINHÕES, MÁQUINAS PESADAS E ÔNIBUS</t>
  </si>
  <si>
    <t>SERVIÇO DE TORNO</t>
  </si>
  <si>
    <t>PM DE CRISSIUMAL</t>
  </si>
  <si>
    <t>SERVIÇO DE TORNO Serviço de mão de obra especializada de torno</t>
  </si>
  <si>
    <t>PM DE TEUTÔNIA</t>
  </si>
  <si>
    <t>None</t>
  </si>
  <si>
    <t>PM DE POÇO DAS ANTAS</t>
  </si>
  <si>
    <t>SERVIÇO DE SOLDA</t>
  </si>
  <si>
    <t>PM DE MOSTARDAS</t>
  </si>
  <si>
    <t>PM DE IJUÍ</t>
  </si>
  <si>
    <t>Prefeitura Municipal de Arabutã</t>
  </si>
  <si>
    <t>18/2024 - PRE</t>
  </si>
  <si>
    <t>PM DE QUATRO IRMÃOS</t>
  </si>
  <si>
    <t>PRD</t>
  </si>
  <si>
    <t>Manutenção mecânica  (ambulâncias e vans)</t>
  </si>
  <si>
    <t xml:space="preserve">Prestação de serviços Mecânicos Preventivos e corretios para veículos "Vans e Minivans" </t>
  </si>
  <si>
    <t>PM DE RODEIO BONITO</t>
  </si>
  <si>
    <t>VEÍCULOS MÉDIOS (VANS E CAMINHONETES) </t>
  </si>
  <si>
    <t>09.372.417/0001-50</t>
  </si>
  <si>
    <t>PM DE HORIZONTINA</t>
  </si>
  <si>
    <t>Auto Mecânica Revisa</t>
  </si>
  <si>
    <t>Fornecedor cadastrado no município</t>
  </si>
  <si>
    <t>32.079.280/0001-61</t>
  </si>
  <si>
    <t>Forcenedor cadastrado no município</t>
  </si>
  <si>
    <t>20.781.900/0001-20</t>
  </si>
  <si>
    <t>Manutenção mecânica ambulâncias e vans</t>
  </si>
  <si>
    <t>08.636.520/0001-05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</si>
</sst>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57"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b/>
      <sz val="11"/>
      <color theme="0" tint="-4.9989318521683403E-2"/>
      <name val="Aptos Narrow"/>
      <family val="2"/>
    </font>
    <font>
      <b/>
      <sz val="11"/>
      <name val="Aptos Narrow"/>
      <family val="2"/>
    </font>
    <font>
      <b/>
      <sz val="11"/>
      <color theme="1"/>
      <name val="Aptos Narrow"/>
      <family val="2"/>
    </font>
    <font>
      <b/>
      <sz val="11"/>
      <color rgb="FF002060"/>
      <name val="Aptos Narrow"/>
      <family val="2"/>
    </font>
    <font>
      <sz val="11"/>
      <name val="Aptos Narrow"/>
      <family val="2"/>
    </font>
    <font>
      <sz val="11"/>
      <name val="Lora"/>
    </font>
    <font>
      <b/>
      <sz val="11"/>
      <color theme="0"/>
      <name val="Aptos Narrow"/>
      <family val="2"/>
    </font>
    <font>
      <sz val="11"/>
      <color theme="0"/>
      <name val="Aptos Narrow"/>
      <family val="2"/>
    </font>
    <font>
      <sz val="11"/>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82">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48" fillId="2" borderId="1" xfId="0" applyFont="1" applyFill="1" applyBorder="1" applyAlignment="1">
      <alignment horizontal="right" vertical="center" wrapText="1"/>
    </xf>
    <xf numFmtId="0" fontId="51" fillId="0" borderId="0" xfId="0" applyFont="1" applyAlignment="1">
      <alignment horizontal="left" vertical="center" wrapText="1"/>
    </xf>
    <xf numFmtId="167" fontId="52" fillId="0" borderId="0" xfId="0" applyNumberFormat="1" applyFont="1" applyAlignment="1">
      <alignment horizontal="left" vertical="center" wrapText="1"/>
    </xf>
    <xf numFmtId="167" fontId="53" fillId="0" borderId="0" xfId="0" applyNumberFormat="1" applyFont="1" applyAlignment="1">
      <alignment horizontal="left" vertical="center" wrapText="1"/>
    </xf>
    <xf numFmtId="0" fontId="54" fillId="2" borderId="13" xfId="0" applyFont="1" applyFill="1" applyBorder="1" applyAlignment="1">
      <alignment vertical="center"/>
    </xf>
    <xf numFmtId="0" fontId="55" fillId="2" borderId="3" xfId="0" applyFont="1" applyFill="1" applyBorder="1" applyAlignment="1">
      <alignment vertical="center" wrapText="1"/>
    </xf>
    <xf numFmtId="0" fontId="49" fillId="42" borderId="1" xfId="0" applyFont="1" applyFill="1" applyBorder="1" applyAlignment="1">
      <alignment horizontal="left" vertical="center"/>
    </xf>
    <xf numFmtId="0" fontId="49" fillId="42" borderId="1" xfId="0" applyFont="1" applyFill="1" applyBorder="1" applyAlignment="1">
      <alignment horizontal="center" vertical="center" wrapText="1"/>
    </xf>
    <xf numFmtId="0" fontId="0" fillId="0" borderId="1" xfId="0" applyBorder="1" applyAlignment="1">
      <alignment horizontal="left" vertical="center" wrapText="1"/>
    </xf>
    <xf numFmtId="164" fontId="0" fillId="0" borderId="1" xfId="1" applyFont="1" applyBorder="1" applyAlignment="1">
      <alignment vertical="center" wrapText="1"/>
    </xf>
    <xf numFmtId="0" fontId="0" fillId="0" borderId="1" xfId="1" applyNumberFormat="1" applyFont="1" applyBorder="1" applyAlignment="1">
      <alignment horizontal="center" vertical="center" wrapText="1"/>
    </xf>
    <xf numFmtId="165" fontId="0" fillId="0" borderId="1" xfId="1" applyNumberFormat="1" applyFont="1" applyBorder="1" applyAlignment="1">
      <alignment horizontal="center" vertical="center" wrapText="1"/>
    </xf>
    <xf numFmtId="14" fontId="0" fillId="0" borderId="1" xfId="1" applyNumberFormat="1" applyFont="1" applyBorder="1" applyAlignment="1">
      <alignment horizontal="center" vertical="center" wrapText="1"/>
    </xf>
    <xf numFmtId="0" fontId="56" fillId="0" borderId="1" xfId="1" applyNumberFormat="1" applyFont="1" applyBorder="1" applyAlignment="1">
      <alignment horizontal="center" vertical="center" wrapText="1"/>
    </xf>
    <xf numFmtId="0" fontId="49" fillId="4" borderId="13" xfId="0" applyFont="1" applyFill="1" applyBorder="1" applyAlignment="1">
      <alignment vertical="center"/>
    </xf>
    <xf numFmtId="0" fontId="52" fillId="4" borderId="3" xfId="0" applyFont="1" applyFill="1" applyBorder="1" applyAlignment="1">
      <alignment vertical="center" wrapText="1"/>
    </xf>
    <xf numFmtId="0" fontId="52" fillId="4" borderId="14" xfId="0" applyFont="1" applyFill="1" applyBorder="1" applyAlignment="1">
      <alignment vertical="center" wrapText="1"/>
    </xf>
    <xf numFmtId="0" fontId="56" fillId="4" borderId="2" xfId="0" applyFont="1" applyFill="1" applyBorder="1" applyAlignment="1">
      <alignment wrapText="1"/>
    </xf>
    <xf numFmtId="0" fontId="56" fillId="0" borderId="0" xfId="0" applyFont="1" applyAlignment="1">
      <alignment wrapText="1"/>
    </xf>
    <xf numFmtId="0" fontId="49" fillId="3" borderId="1" xfId="0" applyFont="1" applyFill="1" applyBorder="1" applyAlignment="1">
      <alignment horizontal="left" vertical="center"/>
    </xf>
    <xf numFmtId="0" fontId="49" fillId="3" borderId="1" xfId="0" applyFont="1" applyFill="1" applyBorder="1" applyAlignment="1">
      <alignment vertical="center" wrapText="1"/>
    </xf>
    <xf numFmtId="0" fontId="49" fillId="3" borderId="1" xfId="0" applyFont="1" applyFill="1" applyBorder="1" applyAlignment="1">
      <alignment horizontal="center" vertical="center" wrapText="1"/>
    </xf>
    <xf numFmtId="0" fontId="54" fillId="36" borderId="13" xfId="0" applyFont="1" applyFill="1" applyBorder="1" applyAlignment="1">
      <alignment vertical="center"/>
    </xf>
    <xf numFmtId="0" fontId="20" fillId="36" borderId="3" xfId="0" applyFont="1" applyFill="1" applyBorder="1" applyAlignment="1">
      <alignment vertical="center" wrapText="1"/>
    </xf>
    <xf numFmtId="0" fontId="55" fillId="36" borderId="3" xfId="0" applyFont="1" applyFill="1" applyBorder="1" applyAlignment="1">
      <alignment vertical="center" wrapText="1"/>
    </xf>
    <xf numFmtId="0" fontId="20" fillId="36" borderId="22" xfId="0" applyFont="1" applyFill="1" applyBorder="1" applyAlignment="1">
      <alignment vertical="center" wrapText="1"/>
    </xf>
    <xf numFmtId="165" fontId="0" fillId="0" borderId="1" xfId="0" applyNumberFormat="1" applyBorder="1" applyAlignment="1">
      <alignment horizontal="left" vertical="center" wrapText="1"/>
    </xf>
    <xf numFmtId="0" fontId="46" fillId="0" borderId="1" xfId="0" applyFont="1" applyBorder="1" applyAlignment="1">
      <alignment horizontal="left" vertical="center" wrapText="1"/>
    </xf>
    <xf numFmtId="0" fontId="46" fillId="0" borderId="1" xfId="0" applyFont="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49" fillId="3" borderId="21" xfId="0" applyFont="1" applyFill="1" applyBorder="1" applyAlignment="1">
      <alignment horizontal="left" vertical="center" wrapText="1"/>
    </xf>
    <xf numFmtId="0" fontId="49" fillId="3" borderId="2" xfId="0" applyFont="1" applyFill="1" applyBorder="1" applyAlignment="1">
      <alignment horizontal="left" vertical="center" wrapText="1"/>
    </xf>
    <xf numFmtId="0" fontId="49" fillId="42" borderId="14" xfId="0" applyFont="1" applyFill="1" applyBorder="1" applyAlignment="1">
      <alignment horizontal="left" vertical="center" wrapText="1"/>
    </xf>
    <xf numFmtId="0" fontId="49" fillId="42" borderId="2" xfId="0" applyFont="1" applyFill="1" applyBorder="1" applyAlignment="1">
      <alignment horizontal="left" vertical="center" wrapText="1"/>
    </xf>
    <xf numFmtId="0" fontId="0" fillId="0" borderId="21" xfId="1" applyNumberFormat="1" applyFont="1" applyBorder="1" applyAlignment="1">
      <alignment horizontal="left" vertical="center" wrapText="1"/>
    </xf>
    <xf numFmtId="0" fontId="0" fillId="0" borderId="14" xfId="1" applyNumberFormat="1" applyFont="1" applyBorder="1" applyAlignment="1">
      <alignment horizontal="left" vertical="center" wrapText="1"/>
    </xf>
    <xf numFmtId="0" fontId="0" fillId="0" borderId="2" xfId="1" applyNumberFormat="1" applyFont="1" applyBorder="1" applyAlignment="1">
      <alignment horizontal="left" vertical="center" wrapText="1"/>
    </xf>
    <xf numFmtId="0" fontId="49" fillId="3" borderId="21" xfId="0" applyFont="1" applyFill="1" applyBorder="1" applyAlignment="1">
      <alignment horizontal="center" vertical="center" wrapText="1"/>
    </xf>
    <xf numFmtId="0" fontId="49" fillId="3" borderId="14" xfId="0" applyFont="1" applyFill="1" applyBorder="1" applyAlignment="1">
      <alignment horizontal="center" vertical="center" wrapText="1"/>
    </xf>
    <xf numFmtId="0" fontId="49" fillId="3" borderId="2" xfId="0" applyFont="1" applyFill="1" applyBorder="1" applyAlignment="1">
      <alignment horizontal="center" vertical="center" wrapText="1"/>
    </xf>
    <xf numFmtId="0" fontId="50" fillId="3" borderId="21" xfId="0" applyFont="1" applyFill="1" applyBorder="1" applyAlignment="1">
      <alignment horizontal="center" vertical="center" wrapText="1"/>
    </xf>
    <xf numFmtId="0" fontId="50" fillId="3" borderId="14" xfId="0" applyFont="1" applyFill="1" applyBorder="1" applyAlignment="1">
      <alignment horizontal="center" vertical="center" wrapText="1"/>
    </xf>
    <xf numFmtId="0" fontId="50" fillId="3" borderId="2" xfId="0" applyFont="1" applyFill="1" applyBorder="1" applyAlignment="1">
      <alignment horizontal="center" vertical="center" wrapText="1"/>
    </xf>
    <xf numFmtId="0" fontId="51" fillId="0" borderId="0" xfId="0" applyFont="1" applyAlignment="1">
      <alignment horizontal="left" vertical="center" wrapText="1"/>
    </xf>
    <xf numFmtId="167" fontId="52" fillId="0" borderId="0" xfId="0" applyNumberFormat="1" applyFont="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48">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6ABA16C-CDC4-4EC9-929C-E2B1200E5547}"/>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3960EFD-D40F-41FE-AAFE-74F26ECEC600}"/>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EEFA5AE-86B8-498D-AFD0-D94F7B4B179A}"/>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CD8DFA32-CD62-49C3-8C7D-10A37F5AC2AC}"/>
            </a:ext>
          </a:extLst>
        </xdr:cNvPr>
        <xdr:cNvSpPr/>
      </xdr:nvSpPr>
      <xdr:spPr>
        <a:xfrm>
          <a:off x="9083886"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7B5F63F-BEC0-416E-B0BE-B4FD8F5F1F7D}"/>
            </a:ext>
          </a:extLst>
        </xdr:cNvPr>
        <xdr:cNvSpPr/>
      </xdr:nvSpPr>
      <xdr:spPr>
        <a:xfrm>
          <a:off x="10768541" y="0"/>
          <a:ext cx="1439336"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B4AB3BA-5B56-4623-BA27-4F9264E8C070}"/>
            </a:ext>
          </a:extLst>
        </xdr:cNvPr>
        <xdr:cNvSpPr/>
      </xdr:nvSpPr>
      <xdr:spPr>
        <a:xfrm>
          <a:off x="1227505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E1458A8-63EA-482B-AE5E-83D72A934A1D}"/>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CFE13518-C9D1-4F5D-A368-FE51E53AC344}"/>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E6342A7-3265-4B06-87DD-B17D4F8E81FC}"/>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1DF04C83-60A5-4707-8E07-91192B00BBB5}"/>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5FE91124-794A-4EC0-9B57-D273C4F59D9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184F00A-3BB0-422A-BD65-17753BCE9DC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0FFAC04-258C-496C-874B-3F90C29271E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612A6B59-1AB7-418B-9EB4-2823E97555C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5F3A1FD-79F4-48A5-B6E1-6B4B1CAD137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56D6C6B7-BE62-4EE7-B48D-320431A23938}"/>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A0340E9-297E-46BC-81A7-B731B143667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9A7CD19D-4CE6-4B0F-8496-E359C7642B3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2CB43AB-0166-4EA1-B9D6-4F3063D8B56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FC2BA8A-CA14-4038-88F9-1ECE8FA59491}"/>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B2FAA7A3-267C-4FE4-B1D4-7A67CBAE705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EFAC24E8-3DFA-4C58-9437-BC4198FED46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4666C205-EEA3-4A72-AF32-D3F183211B4E}"/>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AB6BDEE-46B1-45BC-B85D-836E20ED33E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AB333938-05F3-43CF-A050-5BB0C7C14E85}"/>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8E221DA-FCF1-438B-A512-1034802F86D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0839B43-59E6-4F2E-8B04-F898256E17EF}"/>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31" t="s">
        <v>0</v>
      </c>
      <c r="B1" s="131" t="s">
        <v>1</v>
      </c>
      <c r="C1" s="131" t="s">
        <v>2</v>
      </c>
      <c r="D1" s="131" t="s">
        <v>3</v>
      </c>
      <c r="E1" s="129" t="s">
        <v>4</v>
      </c>
      <c r="F1" s="123" t="s">
        <v>5</v>
      </c>
      <c r="G1" s="124"/>
      <c r="H1" s="125"/>
      <c r="I1" s="126" t="s">
        <v>6</v>
      </c>
      <c r="J1" s="127"/>
      <c r="K1" s="128"/>
      <c r="L1" s="132" t="s">
        <v>7</v>
      </c>
      <c r="M1" s="133"/>
      <c r="N1" s="134"/>
      <c r="O1" s="135" t="s">
        <v>8</v>
      </c>
      <c r="P1" s="136"/>
      <c r="Q1" s="137"/>
      <c r="R1" s="138" t="s">
        <v>9</v>
      </c>
      <c r="S1" s="139"/>
      <c r="T1" s="140"/>
      <c r="U1" s="141" t="s">
        <v>10</v>
      </c>
      <c r="V1" s="142"/>
      <c r="W1" s="143"/>
      <c r="X1" s="144" t="s">
        <v>11</v>
      </c>
      <c r="Y1" s="145"/>
      <c r="Z1" s="146"/>
    </row>
    <row r="2" spans="1:26" s="1" customFormat="1" ht="18" customHeight="1" x14ac:dyDescent="0.25">
      <c r="A2" s="131"/>
      <c r="B2" s="131"/>
      <c r="C2" s="131"/>
      <c r="D2" s="131"/>
      <c r="E2" s="130"/>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47" priority="2">
      <formula>$D3&lt;&gt;""</formula>
    </cfRule>
  </conditionalFormatting>
  <conditionalFormatting sqref="E3:E1048576">
    <cfRule type="expression" dxfId="46"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3"/>
  <sheetViews>
    <sheetView showGridLines="0" workbookViewId="0">
      <pane ySplit="2" topLeftCell="A15" activePane="bottomLeft" state="frozen"/>
      <selection activeCell="C9" sqref="C9"/>
      <selection pane="bottomLeft" activeCell="A8" sqref="A8"/>
    </sheetView>
  </sheetViews>
  <sheetFormatPr defaultColWidth="9.140625" defaultRowHeight="63" customHeight="1" x14ac:dyDescent="0.25"/>
  <cols>
    <col min="1" max="1" width="11.140625" style="86" customWidth="1"/>
    <col min="2" max="2" width="59.42578125" style="91" customWidth="1"/>
    <col min="3" max="3" width="15.85546875" style="92" customWidth="1"/>
    <col min="4" max="4" width="15.140625" style="92" customWidth="1"/>
    <col min="5" max="5" width="41.140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47" t="s">
        <v>50</v>
      </c>
      <c r="B1" s="148"/>
      <c r="C1" s="148"/>
      <c r="D1" s="148"/>
      <c r="E1" s="149"/>
      <c r="L1" t="s">
        <v>51</v>
      </c>
    </row>
    <row r="2" spans="1:12" s="3" customFormat="1" ht="33" x14ac:dyDescent="0.25">
      <c r="A2" s="48" t="s">
        <v>52</v>
      </c>
      <c r="B2" s="49" t="s">
        <v>53</v>
      </c>
      <c r="C2" s="48" t="s">
        <v>34</v>
      </c>
      <c r="D2" s="48" t="s">
        <v>54</v>
      </c>
      <c r="E2" s="50" t="s">
        <v>51</v>
      </c>
      <c r="F2"/>
      <c r="G2"/>
      <c r="H2" s="3" t="s">
        <v>55</v>
      </c>
      <c r="L2" s="3" t="s">
        <v>56</v>
      </c>
    </row>
    <row r="3" spans="1:12" ht="63" customHeight="1" x14ac:dyDescent="0.25">
      <c r="A3" s="93" t="s">
        <v>168</v>
      </c>
      <c r="B3" s="89" t="s">
        <v>169</v>
      </c>
      <c r="C3" s="90" t="s">
        <v>170</v>
      </c>
      <c r="D3" s="90">
        <v>2000</v>
      </c>
      <c r="E3" s="83" cm="1">
        <f t="array" aca="1" ref="E3" ca="1">IF(COUNTA(A:A)&lt;3,"",IF(AND($A1&lt;&gt;"",A2=""),"_______________________________",IF($E2="_______________________________","RESPONSÁVEL PELA ELABORAÇÃO",IFERROR(INDIRECT("'"&amp;A3&amp;"'"&amp;"!"&amp;IF($E$2="VALOR MÉDIO (UNITÁRIO)","A5",IF($E$2="MEDIANA (UNITÁRIO)","B5",IF($E$2="MÉDIA SANEADA (UNITÁRIO)","D5","")))),""))))</f>
        <v>95</v>
      </c>
    </row>
    <row r="4" spans="1:12" ht="63" customHeight="1" x14ac:dyDescent="0.25">
      <c r="A4" s="93">
        <v>2</v>
      </c>
      <c r="B4" s="121" t="s">
        <v>288</v>
      </c>
      <c r="C4" s="122" t="s">
        <v>170</v>
      </c>
      <c r="D4" s="122">
        <v>2000</v>
      </c>
      <c r="E4" s="83">
        <v>97.86</v>
      </c>
    </row>
    <row r="5" spans="1:12" ht="63" customHeight="1" x14ac:dyDescent="0.25">
      <c r="A5" s="93">
        <v>3</v>
      </c>
      <c r="B5" s="89" t="s">
        <v>171</v>
      </c>
      <c r="C5" s="90" t="s">
        <v>170</v>
      </c>
      <c r="D5" s="90">
        <v>2000</v>
      </c>
      <c r="E5" s="83" cm="1">
        <f t="array" aca="1" ref="E5" ca="1">IF(COUNTA(A:A)&lt;3,"",IF(AND($A2&lt;&gt;"",A3=""),"_______________________________",IF($E3="_______________________________","RESPONSÁVEL PELA ELABORAÇÃO",IFERROR(INDIRECT("'"&amp;A5&amp;"'"&amp;"!"&amp;IF($E$2="VALOR MÉDIO (UNITÁRIO)","A5",IF($E$2="MEDIANA (UNITÁRIO)","B5",IF($E$2="MÉDIA SANEADA (UNITÁRIO)","D5","")))),""))))</f>
        <v>106.38499999999999</v>
      </c>
      <c r="K5" s="85"/>
    </row>
    <row r="6" spans="1:12" ht="63" customHeight="1" x14ac:dyDescent="0.25">
      <c r="A6" s="93">
        <v>4</v>
      </c>
      <c r="B6" s="89" t="s">
        <v>172</v>
      </c>
      <c r="C6" s="90" t="s">
        <v>170</v>
      </c>
      <c r="D6" s="90">
        <v>2000</v>
      </c>
      <c r="E6" s="83" cm="1">
        <f t="array" aca="1" ref="E6" ca="1">IF(COUNTA(A:A)&lt;3,"",IF(AND($A3&lt;&gt;"",A5=""),"_______________________________",IF($E5="_______________________________","RESPONSÁVEL PELA ELABORAÇÃO",IFERROR(INDIRECT("'"&amp;A6&amp;"'"&amp;"!"&amp;IF($E$2="VALOR MÉDIO (UNITÁRIO)","A5",IF($E$2="MEDIANA (UNITÁRIO)","B5",IF($E$2="MÉDIA SANEADA (UNITÁRIO)","D5","")))),""))))</f>
        <v>109.66714285714286</v>
      </c>
    </row>
    <row r="7" spans="1:12" ht="63" customHeight="1" x14ac:dyDescent="0.25">
      <c r="A7" s="93">
        <v>5</v>
      </c>
      <c r="B7" s="89" t="s">
        <v>173</v>
      </c>
      <c r="C7" s="90" t="s">
        <v>170</v>
      </c>
      <c r="D7" s="90">
        <v>2000</v>
      </c>
      <c r="E7" s="83" cm="1">
        <f t="array" aca="1" ref="E7" ca="1">IF(COUNTA(A:A)&lt;3,"",IF(AND($A5&lt;&gt;"",A6=""),"_______________________________",IF($E6="_______________________________","RESPONSÁVEL PELA ELABORAÇÃO",IFERROR(INDIRECT("'"&amp;A7&amp;"'"&amp;"!"&amp;IF($E$2="VALOR MÉDIO (UNITÁRIO)","A5",IF($E$2="MEDIANA (UNITÁRIO)","B5",IF($E$2="MÉDIA SANEADA (UNITÁRIO)","D5","")))),""))))</f>
        <v>120.10714285714286</v>
      </c>
    </row>
    <row r="8" spans="1:12" ht="63" customHeight="1" x14ac:dyDescent="0.25">
      <c r="A8" s="93">
        <v>6</v>
      </c>
      <c r="B8" s="89" t="s">
        <v>174</v>
      </c>
      <c r="C8" s="90" t="s">
        <v>170</v>
      </c>
      <c r="D8" s="90">
        <v>2000</v>
      </c>
      <c r="E8" s="83" cm="1">
        <f t="array" aca="1" ref="E8" ca="1">IF(COUNTA(A:A)&lt;3,"",IF(AND($A6&lt;&gt;"",A7=""),"_______________________________",IF($E7="_______________________________","RESPONSÁVEL PELA ELABORAÇÃO",IFERROR(INDIRECT("'"&amp;A8&amp;"'"&amp;"!"&amp;IF($E$2="VALOR MÉDIO (UNITÁRIO)","A5",IF($E$2="MEDIANA (UNITÁRIO)","B5",IF($E$2="MÉDIA SANEADA (UNITÁRIO)","D5","")))),""))))</f>
        <v>99.00333333333333</v>
      </c>
      <c r="K8" s="85"/>
    </row>
    <row r="9" spans="1:12" ht="63" customHeight="1" x14ac:dyDescent="0.25">
      <c r="A9" s="93">
        <v>7</v>
      </c>
      <c r="B9" s="89" t="s">
        <v>175</v>
      </c>
      <c r="C9" s="90" t="s">
        <v>170</v>
      </c>
      <c r="D9" s="90">
        <v>2000</v>
      </c>
      <c r="E9" s="83" cm="1">
        <f t="array" aca="1" ref="E9" ca="1">IF(COUNTA(A:A)&lt;3,"",IF(AND($A7&lt;&gt;"",A8=""),"_______________________________",IF($E8="_______________________________","RESPONSÁVEL PELA ELABORAÇÃO",IFERROR(INDIRECT("'"&amp;A9&amp;"'"&amp;"!"&amp;IF($E$2="VALOR MÉDIO (UNITÁRIO)","A5",IF($E$2="MEDIANA (UNITÁRIO)","B5",IF($E$2="MÉDIA SANEADA (UNITÁRIO)","D5","")))),""))))</f>
        <v>135.34333333333333</v>
      </c>
    </row>
    <row r="10" spans="1:12" ht="63" customHeight="1" x14ac:dyDescent="0.25">
      <c r="A10" s="93">
        <v>8</v>
      </c>
      <c r="B10" s="89" t="s">
        <v>176</v>
      </c>
      <c r="C10" s="90" t="s">
        <v>170</v>
      </c>
      <c r="D10" s="90">
        <v>2000</v>
      </c>
      <c r="E10" s="83" cm="1">
        <f t="array" aca="1" ref="E10" ca="1">IF(COUNTA(A:A)&lt;3,"",IF(AND($A8&lt;&gt;"",A9=""),"_______________________________",IF($E9="_______________________________","RESPONSÁVEL PELA ELABORAÇÃO",IFERROR(INDIRECT("'"&amp;A10&amp;"'"&amp;"!"&amp;IF($E$2="VALOR MÉDIO (UNITÁRIO)","A5",IF($E$2="MEDIANA (UNITÁRIO)","B5",IF($E$2="MÉDIA SANEADA (UNITÁRIO)","D5","")))),""))))</f>
        <v>123.29125000000001</v>
      </c>
    </row>
    <row r="11" spans="1:12" ht="63" customHeight="1" x14ac:dyDescent="0.25">
      <c r="A11" s="93">
        <v>9</v>
      </c>
      <c r="B11" s="89" t="s">
        <v>177</v>
      </c>
      <c r="C11" s="90" t="s">
        <v>170</v>
      </c>
      <c r="D11" s="90">
        <v>2000</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123.16749999999999</v>
      </c>
      <c r="K11" s="85"/>
    </row>
    <row r="12" spans="1:12" ht="63" customHeight="1" x14ac:dyDescent="0.25">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_______________________________</v>
      </c>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RESPONSÁVEL PELA ELABORAÇÃO</v>
      </c>
      <c r="K14" s="85"/>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row>
    <row r="17" spans="1:11"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c r="K17" s="85"/>
    </row>
    <row r="18" spans="1:11"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11"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11"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11"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11"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11"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11"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11"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11"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11"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11"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11"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11"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11"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11"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B67" s="89"/>
      <c r="C67" s="90"/>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row r="2293" spans="1:5" ht="63" customHeight="1" x14ac:dyDescent="0.25">
      <c r="A2293" s="84"/>
      <c r="D2293" s="90"/>
      <c r="E2293" s="83" t="str" cm="1">
        <f t="array" aca="1" ref="E2293" ca="1">IF(COUNTA(A:A)&lt;3,"",IF(AND($A2291&lt;&gt;"",A2292=""),"_______________________________",IF($E2292="_______________________________","RESPONSÁVEL PELA ELABORAÇÃO",IFERROR(INDIRECT("'"&amp;A2293&amp;"'"&amp;"!"&amp;IF($E$2="VALOR MÉDIO (UNITÁRIO)","A5",IF($E$2="MEDIANA (UNITÁRIO)","B5",IF($E$2="MÉDIA SANEADA (UNITÁRIO)","D5","")))),""))))</f>
        <v/>
      </c>
    </row>
  </sheetData>
  <mergeCells count="1">
    <mergeCell ref="A1:E1"/>
  </mergeCells>
  <conditionalFormatting sqref="A3:E1048576">
    <cfRule type="expression" dxfId="45" priority="23">
      <formula>$B3&lt;&gt;""</formula>
    </cfRule>
  </conditionalFormatting>
  <conditionalFormatting sqref="E3:E2293">
    <cfRule type="expression" dxfId="44" priority="36">
      <formula>#REF!&lt;&gt;""</formula>
    </cfRule>
  </conditionalFormatting>
  <conditionalFormatting sqref="E9:E9999">
    <cfRule type="expression" dxfId="43" priority="5">
      <formula>$E5="RESPONSÁVEL PELA ELABORAÇÃO"</formula>
    </cfRule>
    <cfRule type="expression" dxfId="42" priority="6">
      <formula>$E9="_______________________________"</formula>
    </cfRule>
  </conditionalFormatting>
  <conditionalFormatting sqref="E3:E6">
    <cfRule type="expression" dxfId="41" priority="50">
      <formula>#REF!="RESPONSÁVEL PELA ELABORAÇÃO"</formula>
    </cfRule>
    <cfRule type="expression" dxfId="40" priority="51">
      <formula>$E3="_______________________________"</formula>
    </cfRule>
  </conditionalFormatting>
  <conditionalFormatting sqref="E7">
    <cfRule type="expression" dxfId="39" priority="54">
      <formula>#REF!="RESPONSÁVEL PELA ELABORAÇÃO"</formula>
    </cfRule>
    <cfRule type="expression" dxfId="38" priority="55">
      <formula>$E7="_______________________________"</formula>
    </cfRule>
  </conditionalFormatting>
  <conditionalFormatting sqref="E2">
    <cfRule type="expression" dxfId="37" priority="58">
      <formula>$E1048573="RESPONSÁVEL PELA ELABORAÇÃO"</formula>
    </cfRule>
    <cfRule type="expression" dxfId="36" priority="59">
      <formula>$E2="_______________________________"</formula>
    </cfRule>
  </conditionalFormatting>
  <conditionalFormatting sqref="E3:E4">
    <cfRule type="expression" dxfId="35" priority="62">
      <formula>$E1048576="RESPONSÁVEL PELA ELABORAÇÃO"</formula>
    </cfRule>
    <cfRule type="expression" dxfId="34" priority="63">
      <formula>$E3="_______________________________"</formula>
    </cfRule>
  </conditionalFormatting>
  <conditionalFormatting sqref="E4:E8">
    <cfRule type="expression" dxfId="33" priority="64">
      <formula>#REF!="RESPONSÁVEL PELA ELABORAÇÃO"</formula>
    </cfRule>
    <cfRule type="expression" dxfId="32" priority="65">
      <formula>$E4="_______________________________"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53FAC914-3E37-46D4-B8FB-5D8D2DC24DA3}"/>
    <hyperlink ref="A5" location="'3'!Titulos_de_impressao" display="'3'!Titulos_de_impressao" xr:uid="{852A06DD-24C4-4C99-9347-8F7B453B72A6}"/>
    <hyperlink ref="A6" location="'4'!Titulos_de_impressao" display="'4'!Titulos_de_impressao" xr:uid="{37B5525C-E26C-4FF0-A93B-352569074001}"/>
    <hyperlink ref="A7" location="'5'!Titulos_de_impressao" display="'5'!Titulos_de_impressao" xr:uid="{BA8BA240-BA1F-403A-9FEB-17FA19CB7319}"/>
    <hyperlink ref="A8" location="'6'!Titulos_de_impressao" display="'6'!Titulos_de_impressao" xr:uid="{EB1C6839-C39A-43D2-BC4C-88B367BE7896}"/>
    <hyperlink ref="A9" location="'7'!Titulos_de_impressao" display="'7'!Titulos_de_impressao" xr:uid="{19E5D256-91C3-4FBB-8A1E-E3EB8EB6EA90}"/>
    <hyperlink ref="A10" location="'8'!Titulos_de_impressao" display="'8'!Titulos_de_impressao" xr:uid="{86831EDE-4C28-4A8D-88CC-5D93B3DB4FA6}"/>
    <hyperlink ref="A11" location="'9'!Titulos_de_impressao" display="'9'!Titulos_de_impressao" xr:uid="{20A852A8-2517-41F4-89DB-BAA780E2258E}"/>
    <hyperlink ref="A4" location="'2'!A1" display="'2'!A1" xr:uid="{D1ADA4CF-EF39-423E-BD2F-CF5A9F4C49C7}"/>
  </hyperlinks>
  <pageMargins left="0.51181102362204722" right="0.51181102362204722" top="0.78740157480314965" bottom="0.78740157480314965" header="0.31496062992125984" footer="0.31496062992125984"/>
  <pageSetup paperSize="9" scale="93"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50"/>
      <c r="C1" s="151"/>
      <c r="D1" s="152"/>
      <c r="E1" s="9"/>
      <c r="F1" s="2"/>
      <c r="G1" s="1"/>
      <c r="H1" s="2"/>
      <c r="I1" s="2"/>
      <c r="J1" s="2"/>
      <c r="K1" s="3"/>
      <c r="M1" s="3"/>
      <c r="N1" s="3"/>
    </row>
    <row r="2" spans="1:19" s="26" customFormat="1" ht="27" customHeight="1" x14ac:dyDescent="0.25">
      <c r="A2" s="70" t="s">
        <v>26</v>
      </c>
      <c r="B2" s="153"/>
      <c r="C2" s="154"/>
      <c r="D2" s="15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56" t="s">
        <v>29</v>
      </c>
      <c r="C4" s="156"/>
      <c r="D4" s="156" t="s">
        <v>30</v>
      </c>
      <c r="E4" s="156"/>
      <c r="F4" s="7"/>
      <c r="H4" s="7"/>
      <c r="I4" s="7"/>
      <c r="J4" s="2"/>
      <c r="Q4" s="5"/>
      <c r="R4" s="5"/>
      <c r="S4" s="5"/>
    </row>
    <row r="5" spans="1:19" ht="25.35" customHeight="1" x14ac:dyDescent="0.25">
      <c r="A5" s="87">
        <f>IFERROR(AVERAGE(B7:B1048576),0)</f>
        <v>0</v>
      </c>
      <c r="B5" s="157">
        <f>IFERROR(MEDIAN(B7:B1048576),0)</f>
        <v>0</v>
      </c>
      <c r="C5" s="157"/>
      <c r="D5" s="157">
        <f>IFERROR(AVERAGEIFS(B7:B1048576,B7:B1048576,"&lt;"&amp;(A5+IFERROR(_xlfn.STDEV.S(B7:B1048576),0)),B7:B1048576,"&gt;"&amp;(A5-IFERROR(_xlfn.STDEV.S(B7:B1048576),0))),0)</f>
        <v>0</v>
      </c>
      <c r="E5" s="157"/>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15" customHeight="1" x14ac:dyDescent="0.3">
      <c r="A22" s="78" t="s">
        <v>42</v>
      </c>
      <c r="B22" s="79"/>
      <c r="C22" s="79"/>
      <c r="D22" s="80"/>
      <c r="E22" s="80"/>
      <c r="F22" s="81"/>
      <c r="G22" s="64"/>
      <c r="H22" s="64"/>
      <c r="I22" s="64"/>
      <c r="J22" s="64"/>
      <c r="L22" s="82"/>
      <c r="Q22" s="66"/>
      <c r="R22" s="66"/>
      <c r="S22" s="66"/>
    </row>
    <row r="23" spans="1:19" s="61" customFormat="1" ht="35.1" customHeight="1" x14ac:dyDescent="0.25">
      <c r="A23" s="58" t="s">
        <v>32</v>
      </c>
      <c r="B23" s="60" t="s">
        <v>43</v>
      </c>
      <c r="C23" s="59" t="s">
        <v>44</v>
      </c>
      <c r="D23" s="60" t="s">
        <v>45</v>
      </c>
      <c r="E23" s="163" t="s">
        <v>46</v>
      </c>
      <c r="F23" s="164"/>
      <c r="G23" s="68"/>
      <c r="H23" s="68"/>
      <c r="I23" s="68"/>
      <c r="J23" s="68"/>
      <c r="M23" s="62"/>
      <c r="N23" s="62"/>
      <c r="Q23" s="63"/>
      <c r="R23" s="63"/>
      <c r="S23" s="63"/>
    </row>
    <row r="24" spans="1:19" s="33" customFormat="1" ht="54" customHeight="1" x14ac:dyDescent="0.35">
      <c r="A24" s="36"/>
      <c r="B24" s="51"/>
      <c r="C24" s="67"/>
      <c r="D24" s="77"/>
      <c r="E24" s="165"/>
      <c r="F24" s="166"/>
      <c r="G24" s="32"/>
      <c r="H24" s="32"/>
      <c r="I24" s="32"/>
      <c r="J24" s="32"/>
      <c r="L24" s="75"/>
      <c r="M24" s="35"/>
      <c r="N24" s="35"/>
      <c r="Q24" s="34"/>
      <c r="R24" s="34"/>
      <c r="S24" s="34"/>
    </row>
    <row r="25" spans="1:19" s="33" customFormat="1" ht="54" customHeight="1" x14ac:dyDescent="0.35">
      <c r="A25" s="36"/>
      <c r="B25" s="51"/>
      <c r="C25" s="67"/>
      <c r="D25" s="77"/>
      <c r="E25" s="165"/>
      <c r="F25" s="166"/>
      <c r="G25" s="32"/>
      <c r="H25" s="32"/>
      <c r="I25" s="32"/>
      <c r="J25" s="32"/>
      <c r="L25" s="75"/>
      <c r="M25" s="35"/>
      <c r="N25" s="35"/>
      <c r="Q25" s="34"/>
      <c r="R25" s="34"/>
      <c r="S25" s="34"/>
    </row>
    <row r="26" spans="1:19" s="33" customFormat="1" ht="54" customHeight="1" x14ac:dyDescent="0.35">
      <c r="A26" s="36"/>
      <c r="B26" s="51"/>
      <c r="C26" s="67"/>
      <c r="D26" s="77"/>
      <c r="E26" s="165"/>
      <c r="F26" s="166"/>
      <c r="G26" s="32"/>
      <c r="H26" s="32"/>
      <c r="I26" s="32"/>
      <c r="J26" s="32"/>
      <c r="L26" s="75"/>
      <c r="M26" s="35"/>
      <c r="N26" s="35"/>
      <c r="Q26" s="34"/>
      <c r="R26" s="34"/>
      <c r="S26" s="34"/>
    </row>
    <row r="27" spans="1:19" s="33" customFormat="1" ht="54" customHeight="1" x14ac:dyDescent="0.35">
      <c r="A27" s="36"/>
      <c r="B27" s="51"/>
      <c r="C27" s="67"/>
      <c r="D27" s="77"/>
      <c r="E27" s="165"/>
      <c r="F27" s="166"/>
      <c r="G27" s="32"/>
      <c r="H27" s="32"/>
      <c r="I27" s="32"/>
      <c r="J27" s="32"/>
      <c r="L27" s="75"/>
      <c r="M27" s="35"/>
      <c r="N27" s="35"/>
      <c r="Q27" s="34"/>
      <c r="R27" s="34"/>
      <c r="S27" s="34"/>
    </row>
    <row r="28" spans="1:19" s="33" customFormat="1" ht="54" customHeight="1" x14ac:dyDescent="0.35">
      <c r="A28" s="36"/>
      <c r="B28" s="51"/>
      <c r="C28" s="67"/>
      <c r="D28" s="77"/>
      <c r="E28" s="165"/>
      <c r="F28" s="166"/>
      <c r="G28" s="32"/>
      <c r="H28" s="32"/>
      <c r="I28" s="32"/>
      <c r="J28" s="32"/>
      <c r="L28" s="75"/>
      <c r="M28" s="35"/>
      <c r="N28" s="35"/>
      <c r="Q28" s="34"/>
      <c r="R28" s="34"/>
      <c r="S28" s="34"/>
    </row>
    <row r="29" spans="1:19" ht="40.15" customHeight="1" x14ac:dyDescent="0.25">
      <c r="A29" s="72" t="s">
        <v>47</v>
      </c>
      <c r="B29" s="8"/>
      <c r="C29" s="71"/>
      <c r="D29" s="44"/>
      <c r="E29" s="45"/>
      <c r="F29" s="46"/>
      <c r="G29" s="6"/>
      <c r="H29" s="6"/>
      <c r="I29" s="6"/>
      <c r="J29" s="6"/>
      <c r="L29" s="4"/>
      <c r="M29" s="3"/>
      <c r="N29" s="3"/>
      <c r="Q29" s="5"/>
      <c r="R29" s="5"/>
      <c r="S29" s="5"/>
    </row>
    <row r="30" spans="1:19" s="29" customFormat="1" ht="34.9" customHeight="1" x14ac:dyDescent="0.3">
      <c r="A30" s="73" t="s">
        <v>36</v>
      </c>
      <c r="B30" s="74" t="s">
        <v>43</v>
      </c>
      <c r="C30" s="74" t="s">
        <v>48</v>
      </c>
      <c r="D30" s="158" t="s">
        <v>49</v>
      </c>
      <c r="E30" s="158"/>
      <c r="F30" s="159"/>
      <c r="G30" s="37"/>
      <c r="H30" s="37"/>
      <c r="I30" s="37"/>
      <c r="J30" s="37"/>
      <c r="L30" s="38"/>
      <c r="M30" s="30"/>
      <c r="N30" s="30"/>
      <c r="Q30" s="31"/>
      <c r="R30" s="31"/>
      <c r="S30" s="31"/>
    </row>
    <row r="31" spans="1:19" s="29" customFormat="1" ht="54" customHeight="1" x14ac:dyDescent="0.3">
      <c r="A31" s="39" t="s">
        <v>27</v>
      </c>
      <c r="B31" s="51"/>
      <c r="C31" s="52"/>
      <c r="D31" s="160"/>
      <c r="E31" s="161"/>
      <c r="F31" s="162"/>
      <c r="G31" s="37"/>
      <c r="H31" s="37"/>
      <c r="I31" s="37"/>
      <c r="J31" s="37"/>
      <c r="L31" s="38"/>
      <c r="M31" s="30"/>
      <c r="N31" s="30"/>
      <c r="Q31" s="31"/>
      <c r="R31" s="31"/>
      <c r="S31" s="31"/>
    </row>
  </sheetData>
  <mergeCells count="14">
    <mergeCell ref="D30:F30"/>
    <mergeCell ref="D31:F31"/>
    <mergeCell ref="E23:F23"/>
    <mergeCell ref="E24:F24"/>
    <mergeCell ref="E25:F25"/>
    <mergeCell ref="E26:F26"/>
    <mergeCell ref="E27:F27"/>
    <mergeCell ref="E28:F28"/>
    <mergeCell ref="B1:D1"/>
    <mergeCell ref="B2:D2"/>
    <mergeCell ref="B4:C4"/>
    <mergeCell ref="D4:E4"/>
    <mergeCell ref="B5:C5"/>
    <mergeCell ref="D5:E5"/>
  </mergeCells>
  <conditionalFormatting sqref="F1:F3 F8:F21">
    <cfRule type="expression" dxfId="31" priority="5">
      <formula>$F1="VALOR INCONSISTENTE"</formula>
    </cfRule>
  </conditionalFormatting>
  <conditionalFormatting sqref="A24:D28 G24:J28 A29:J49 A9:J23">
    <cfRule type="expression" dxfId="3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9" priority="3">
      <formula>$F4="VALOR INCONSISTENTE"</formula>
    </cfRule>
  </conditionalFormatting>
  <conditionalFormatting sqref="E24:F24">
    <cfRule type="expression" dxfId="28"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27"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82C12-008D-45BC-A165-F0897D300895}">
  <sheetPr codeName="Planilha40">
    <pageSetUpPr fitToPage="1"/>
  </sheetPr>
  <dimension ref="A1:S17"/>
  <sheetViews>
    <sheetView showGridLines="0" zoomScale="80" zoomScaleNormal="80" workbookViewId="0">
      <pane ySplit="2" topLeftCell="A3" activePane="bottomLeft" state="frozen"/>
      <selection pane="bottomLeft" activeCell="A2" sqref="A2"/>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50" t="s">
        <v>169</v>
      </c>
      <c r="C1" s="151"/>
      <c r="D1" s="152"/>
      <c r="E1" s="9"/>
      <c r="F1" s="2"/>
      <c r="G1" s="1"/>
      <c r="H1" s="2"/>
      <c r="I1" s="2"/>
      <c r="J1" s="2"/>
      <c r="K1" s="3"/>
      <c r="M1" s="3"/>
      <c r="N1" s="3"/>
    </row>
    <row r="2" spans="1:19" s="26" customFormat="1" ht="27" customHeight="1" x14ac:dyDescent="0.25">
      <c r="A2" s="70" t="s">
        <v>26</v>
      </c>
      <c r="B2" s="153" t="s">
        <v>170</v>
      </c>
      <c r="C2" s="154"/>
      <c r="D2" s="15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56" t="s">
        <v>29</v>
      </c>
      <c r="C4" s="156"/>
      <c r="D4" s="156" t="s">
        <v>30</v>
      </c>
      <c r="E4" s="156"/>
      <c r="F4" s="7"/>
      <c r="H4" s="7"/>
      <c r="I4" s="7"/>
      <c r="J4" s="2"/>
      <c r="Q4" s="5"/>
      <c r="R4" s="5"/>
      <c r="S4" s="5"/>
    </row>
    <row r="5" spans="1:19" ht="25.35" customHeight="1" x14ac:dyDescent="0.25">
      <c r="A5" s="87">
        <f>IFERROR(AVERAGE(B7:B1048576),0)</f>
        <v>95</v>
      </c>
      <c r="B5" s="157">
        <f>IFERROR(MEDIAN(B7:B1048576),0)</f>
        <v>99</v>
      </c>
      <c r="C5" s="157"/>
      <c r="D5" s="157">
        <f>IFERROR(AVERAGEIFS(B7:B1048576,B7:B1048576,"&lt;"&amp;(A5+IFERROR(_xlfn.STDEV.S(B7:B1048576),0)),B7:B1048576,"&gt;"&amp;(A5-IFERROR(_xlfn.STDEV.S(B7:B1048576),0))),0)</f>
        <v>103</v>
      </c>
      <c r="E5" s="157"/>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178</v>
      </c>
      <c r="B9" s="51">
        <v>110</v>
      </c>
      <c r="C9" s="41" t="s">
        <v>179</v>
      </c>
      <c r="D9" s="41" t="s">
        <v>180</v>
      </c>
      <c r="E9" s="42" t="s">
        <v>181</v>
      </c>
      <c r="F9" s="40">
        <v>45454</v>
      </c>
      <c r="G9" s="69" t="s">
        <v>182</v>
      </c>
      <c r="H9" s="41">
        <v>14</v>
      </c>
      <c r="I9" s="41">
        <v>2024</v>
      </c>
      <c r="J9" s="43" t="s">
        <v>183</v>
      </c>
      <c r="L9" s="38"/>
      <c r="M9" s="30"/>
      <c r="N9" s="30"/>
      <c r="Q9" s="31"/>
      <c r="R9" s="31"/>
      <c r="S9" s="31"/>
    </row>
    <row r="10" spans="1:19" s="29" customFormat="1" ht="52.5" customHeight="1" x14ac:dyDescent="0.3">
      <c r="A10" s="36" t="s">
        <v>185</v>
      </c>
      <c r="B10" s="51">
        <v>79</v>
      </c>
      <c r="C10" s="41" t="s">
        <v>179</v>
      </c>
      <c r="D10" s="41" t="s">
        <v>180</v>
      </c>
      <c r="E10" s="42" t="s">
        <v>186</v>
      </c>
      <c r="F10" s="40">
        <v>45573</v>
      </c>
      <c r="G10" s="69" t="s">
        <v>187</v>
      </c>
      <c r="H10" s="41">
        <v>4</v>
      </c>
      <c r="I10" s="41">
        <v>2024</v>
      </c>
      <c r="J10" s="43" t="s">
        <v>188</v>
      </c>
      <c r="L10" s="38"/>
      <c r="M10" s="30"/>
      <c r="N10" s="30"/>
      <c r="Q10" s="31"/>
      <c r="R10" s="31"/>
      <c r="S10" s="31"/>
    </row>
    <row r="11" spans="1:19" s="29" customFormat="1" ht="52.5" customHeight="1" x14ac:dyDescent="0.3">
      <c r="A11" s="36" t="s">
        <v>189</v>
      </c>
      <c r="B11" s="51">
        <v>99</v>
      </c>
      <c r="C11" s="41" t="s">
        <v>179</v>
      </c>
      <c r="D11" s="41" t="s">
        <v>180</v>
      </c>
      <c r="E11" s="42" t="s">
        <v>190</v>
      </c>
      <c r="F11" s="40">
        <v>45440</v>
      </c>
      <c r="G11" s="69" t="s">
        <v>191</v>
      </c>
      <c r="H11" s="41">
        <v>30</v>
      </c>
      <c r="I11" s="41">
        <v>2024</v>
      </c>
      <c r="J11" s="43" t="s">
        <v>188</v>
      </c>
      <c r="L11" s="38"/>
      <c r="M11" s="30"/>
      <c r="N11" s="30"/>
      <c r="Q11" s="31"/>
      <c r="R11" s="31"/>
      <c r="S11" s="31"/>
    </row>
    <row r="12" spans="1:19" s="29" customFormat="1" ht="52.5" customHeight="1" x14ac:dyDescent="0.3">
      <c r="A12" s="36" t="s">
        <v>194</v>
      </c>
      <c r="B12" s="51">
        <v>107</v>
      </c>
      <c r="C12" s="41" t="s">
        <v>195</v>
      </c>
      <c r="D12" s="41" t="s">
        <v>196</v>
      </c>
      <c r="E12" s="42" t="s">
        <v>197</v>
      </c>
      <c r="F12" s="40">
        <v>45351</v>
      </c>
      <c r="G12" s="69" t="s">
        <v>198</v>
      </c>
      <c r="H12" s="41" t="s">
        <v>199</v>
      </c>
      <c r="I12" s="41">
        <v>2024</v>
      </c>
      <c r="J12" s="43" t="s">
        <v>200</v>
      </c>
      <c r="L12" s="38"/>
      <c r="M12" s="30"/>
      <c r="N12" s="30"/>
      <c r="Q12" s="31"/>
      <c r="R12" s="31"/>
      <c r="S12" s="31"/>
    </row>
    <row r="13" spans="1:19" s="65" customFormat="1" ht="40.15" customHeight="1" x14ac:dyDescent="0.3">
      <c r="A13" s="78" t="s">
        <v>42</v>
      </c>
      <c r="B13" s="79"/>
      <c r="C13" s="79"/>
      <c r="D13" s="80"/>
      <c r="E13" s="80"/>
      <c r="F13" s="81"/>
      <c r="G13" s="64"/>
      <c r="H13" s="64"/>
      <c r="I13" s="64"/>
      <c r="J13" s="64"/>
      <c r="L13" s="82"/>
      <c r="Q13" s="66"/>
      <c r="R13" s="66"/>
      <c r="S13" s="66"/>
    </row>
    <row r="14" spans="1:19" s="61" customFormat="1" ht="35.1" customHeight="1" x14ac:dyDescent="0.25">
      <c r="A14" s="58" t="s">
        <v>32</v>
      </c>
      <c r="B14" s="60" t="s">
        <v>43</v>
      </c>
      <c r="C14" s="59" t="s">
        <v>44</v>
      </c>
      <c r="D14" s="60" t="s">
        <v>45</v>
      </c>
      <c r="E14" s="163" t="s">
        <v>46</v>
      </c>
      <c r="F14" s="164"/>
      <c r="G14" s="68"/>
      <c r="H14" s="68"/>
      <c r="I14" s="68"/>
      <c r="J14" s="68"/>
      <c r="M14" s="62"/>
      <c r="N14" s="62"/>
      <c r="Q14" s="63"/>
      <c r="R14" s="63"/>
      <c r="S14" s="63"/>
    </row>
    <row r="15" spans="1:19" ht="40.15" customHeight="1" x14ac:dyDescent="0.25">
      <c r="A15" s="72" t="s">
        <v>47</v>
      </c>
      <c r="B15" s="8"/>
      <c r="C15" s="71"/>
      <c r="D15" s="44"/>
      <c r="E15" s="45"/>
      <c r="F15" s="46"/>
      <c r="G15" s="6"/>
      <c r="H15" s="6"/>
      <c r="I15" s="6"/>
      <c r="J15" s="6"/>
      <c r="L15" s="4"/>
      <c r="M15" s="3"/>
      <c r="N15" s="3"/>
      <c r="Q15" s="5"/>
      <c r="R15" s="5"/>
      <c r="S15" s="5"/>
    </row>
    <row r="16" spans="1:19" s="29" customFormat="1" ht="34.9" customHeight="1" x14ac:dyDescent="0.3">
      <c r="A16" s="73" t="s">
        <v>36</v>
      </c>
      <c r="B16" s="74" t="s">
        <v>43</v>
      </c>
      <c r="C16" s="74" t="s">
        <v>48</v>
      </c>
      <c r="D16" s="158" t="s">
        <v>49</v>
      </c>
      <c r="E16" s="158"/>
      <c r="F16" s="159"/>
      <c r="G16" s="37"/>
      <c r="H16" s="37"/>
      <c r="I16" s="37"/>
      <c r="J16" s="37"/>
      <c r="L16" s="38"/>
      <c r="M16" s="30"/>
      <c r="N16" s="30"/>
      <c r="Q16" s="31"/>
      <c r="R16" s="31"/>
      <c r="S16" s="31"/>
    </row>
    <row r="17" spans="1:19" s="29" customFormat="1" ht="54" customHeight="1" x14ac:dyDescent="0.3">
      <c r="A17" s="39" t="s">
        <v>285</v>
      </c>
      <c r="B17" s="51">
        <v>80</v>
      </c>
      <c r="C17" s="52">
        <v>45705</v>
      </c>
      <c r="D17" s="160" t="s">
        <v>284</v>
      </c>
      <c r="E17" s="161"/>
      <c r="F17" s="162"/>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26" priority="5">
      <formula>$F1="VALOR INCONSISTENTE"</formula>
    </cfRule>
  </conditionalFormatting>
  <conditionalFormatting sqref="A9:J35">
    <cfRule type="expression" dxfId="2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5FB90-8734-4712-939B-C8F57625DCC7}">
  <dimension ref="A1:J17"/>
  <sheetViews>
    <sheetView workbookViewId="0">
      <selection activeCell="B5" sqref="B5:C5"/>
    </sheetView>
  </sheetViews>
  <sheetFormatPr defaultRowHeight="15" x14ac:dyDescent="0.25"/>
  <cols>
    <col min="1" max="1" width="53.85546875" customWidth="1"/>
    <col min="2" max="2" width="19.5703125" customWidth="1"/>
    <col min="3" max="3" width="16.28515625" customWidth="1"/>
    <col min="4" max="4" width="23.28515625" customWidth="1"/>
    <col min="5" max="5" width="26.85546875" customWidth="1"/>
    <col min="6" max="6" width="20.7109375" customWidth="1"/>
    <col min="7" max="7" width="30.7109375" customWidth="1"/>
    <col min="8" max="8" width="18.140625" customWidth="1"/>
    <col min="9" max="9" width="15.140625" customWidth="1"/>
    <col min="10" max="10" width="19.28515625" customWidth="1"/>
  </cols>
  <sheetData>
    <row r="1" spans="1:10" ht="34.5" customHeight="1" x14ac:dyDescent="0.25">
      <c r="A1" s="94" t="s">
        <v>25</v>
      </c>
      <c r="B1" s="174" t="s">
        <v>277</v>
      </c>
      <c r="C1" s="175"/>
      <c r="D1" s="176"/>
      <c r="E1" s="9"/>
      <c r="F1" s="2"/>
      <c r="G1" s="1"/>
      <c r="H1" s="2"/>
      <c r="I1" s="2"/>
      <c r="J1" s="2"/>
    </row>
    <row r="2" spans="1:10" ht="20.25" customHeight="1" x14ac:dyDescent="0.25">
      <c r="A2" s="94" t="s">
        <v>26</v>
      </c>
      <c r="B2" s="177" t="s">
        <v>170</v>
      </c>
      <c r="C2" s="178"/>
      <c r="D2" s="179"/>
      <c r="E2" s="23"/>
      <c r="F2" s="24"/>
      <c r="G2" s="24"/>
      <c r="H2" s="24"/>
      <c r="I2" s="24"/>
      <c r="J2" s="24"/>
    </row>
    <row r="3" spans="1:10" ht="3.75" hidden="1" customHeight="1" x14ac:dyDescent="0.25">
      <c r="A3" s="24" t="s">
        <v>27</v>
      </c>
      <c r="B3" s="47"/>
      <c r="C3" s="2"/>
      <c r="D3" s="2"/>
      <c r="E3" s="2"/>
      <c r="F3" s="2"/>
      <c r="G3" s="1"/>
      <c r="H3" s="2"/>
      <c r="I3" s="2"/>
      <c r="J3" s="2"/>
    </row>
    <row r="4" spans="1:10" ht="20.25" customHeight="1" x14ac:dyDescent="0.25">
      <c r="A4" s="95" t="s">
        <v>28</v>
      </c>
      <c r="B4" s="180" t="s">
        <v>29</v>
      </c>
      <c r="C4" s="180"/>
      <c r="D4" s="180" t="s">
        <v>30</v>
      </c>
      <c r="E4" s="180"/>
      <c r="F4" s="7"/>
      <c r="H4" s="7"/>
      <c r="I4" s="7"/>
      <c r="J4" s="2"/>
    </row>
    <row r="5" spans="1:10" ht="21" customHeight="1" x14ac:dyDescent="0.25">
      <c r="A5" s="96">
        <f>IFERROR(AVERAGE(B7:B1048576),0)</f>
        <v>97.855999999999995</v>
      </c>
      <c r="B5" s="181">
        <f>IFERROR(MEDIAN(B7:B1048576),0)</f>
        <v>100</v>
      </c>
      <c r="C5" s="181"/>
      <c r="D5" s="181">
        <f>IFERROR(AVERAGEIFS(B7:B1048576,B7:B1048576,"&lt;"&amp;(A5+IFERROR(_xlfn.STDEV.S(B7:B1048576),0)),B7:B1048576,"&gt;"&amp;(A5-IFERROR(_xlfn.STDEV.S(B7:B1048576),0))),0)</f>
        <v>100.82</v>
      </c>
      <c r="E5" s="181"/>
    </row>
    <row r="6" spans="1:10" ht="1.5" customHeight="1" x14ac:dyDescent="0.25">
      <c r="A6" s="97" t="s">
        <v>27</v>
      </c>
      <c r="B6" s="97"/>
      <c r="C6" s="97"/>
      <c r="D6" s="97"/>
      <c r="E6" s="97"/>
    </row>
    <row r="7" spans="1:10" ht="18" customHeight="1" x14ac:dyDescent="0.25">
      <c r="A7" s="98" t="s">
        <v>31</v>
      </c>
      <c r="B7" s="99"/>
      <c r="C7" s="99"/>
      <c r="D7" s="99"/>
      <c r="E7" s="99"/>
      <c r="F7" s="99"/>
      <c r="G7" s="99"/>
      <c r="H7" s="99"/>
      <c r="I7" s="54"/>
      <c r="J7" s="54"/>
    </row>
    <row r="8" spans="1:10" ht="31.5" customHeight="1" x14ac:dyDescent="0.25">
      <c r="A8" s="100" t="s">
        <v>32</v>
      </c>
      <c r="B8" s="101" t="s">
        <v>33</v>
      </c>
      <c r="C8" s="101" t="s">
        <v>34</v>
      </c>
      <c r="D8" s="101" t="s">
        <v>35</v>
      </c>
      <c r="E8" s="101" t="s">
        <v>36</v>
      </c>
      <c r="F8" s="101" t="s">
        <v>37</v>
      </c>
      <c r="G8" s="101" t="s">
        <v>38</v>
      </c>
      <c r="H8" s="101" t="s">
        <v>39</v>
      </c>
      <c r="I8" s="74" t="s">
        <v>40</v>
      </c>
      <c r="J8" s="74" t="s">
        <v>41</v>
      </c>
    </row>
    <row r="9" spans="1:10" ht="50.25" customHeight="1" x14ac:dyDescent="0.25">
      <c r="A9" s="102" t="s">
        <v>204</v>
      </c>
      <c r="B9" s="103">
        <v>90</v>
      </c>
      <c r="C9" s="104" t="s">
        <v>179</v>
      </c>
      <c r="D9" s="104" t="s">
        <v>180</v>
      </c>
      <c r="E9" s="105" t="s">
        <v>205</v>
      </c>
      <c r="F9" s="106">
        <v>45383</v>
      </c>
      <c r="G9" s="107" t="s">
        <v>206</v>
      </c>
      <c r="H9" s="104">
        <v>90</v>
      </c>
      <c r="I9" s="41">
        <v>2024</v>
      </c>
      <c r="J9" s="43" t="s">
        <v>188</v>
      </c>
    </row>
    <row r="10" spans="1:10" ht="44.25" customHeight="1" x14ac:dyDescent="0.25">
      <c r="A10" s="102" t="s">
        <v>278</v>
      </c>
      <c r="B10" s="103">
        <v>86</v>
      </c>
      <c r="C10" s="104" t="s">
        <v>179</v>
      </c>
      <c r="D10" s="104" t="s">
        <v>180</v>
      </c>
      <c r="E10" s="105" t="s">
        <v>186</v>
      </c>
      <c r="F10" s="106">
        <v>45418</v>
      </c>
      <c r="G10" s="107" t="s">
        <v>279</v>
      </c>
      <c r="H10" s="104">
        <v>22</v>
      </c>
      <c r="I10" s="41">
        <v>2024</v>
      </c>
      <c r="J10" s="43" t="s">
        <v>200</v>
      </c>
    </row>
    <row r="11" spans="1:10" ht="45" customHeight="1" x14ac:dyDescent="0.25">
      <c r="A11" s="102" t="s">
        <v>280</v>
      </c>
      <c r="B11" s="103">
        <v>106.28</v>
      </c>
      <c r="C11" s="104" t="s">
        <v>179</v>
      </c>
      <c r="D11" s="104" t="s">
        <v>180</v>
      </c>
      <c r="E11" s="105" t="s">
        <v>281</v>
      </c>
      <c r="F11" s="106">
        <v>45532</v>
      </c>
      <c r="G11" s="107" t="s">
        <v>282</v>
      </c>
      <c r="H11" s="104">
        <v>40</v>
      </c>
      <c r="I11" s="41">
        <v>2024</v>
      </c>
      <c r="J11" s="43" t="s">
        <v>225</v>
      </c>
    </row>
    <row r="12" spans="1:10" ht="44.25" customHeight="1" x14ac:dyDescent="0.25">
      <c r="A12" s="102" t="s">
        <v>194</v>
      </c>
      <c r="B12" s="103">
        <v>107</v>
      </c>
      <c r="C12" s="104" t="s">
        <v>195</v>
      </c>
      <c r="D12" s="104" t="s">
        <v>196</v>
      </c>
      <c r="E12" s="105" t="s">
        <v>197</v>
      </c>
      <c r="F12" s="106">
        <v>45351</v>
      </c>
      <c r="G12" s="107" t="s">
        <v>198</v>
      </c>
      <c r="H12" s="104" t="s">
        <v>199</v>
      </c>
      <c r="I12" s="41">
        <v>2024</v>
      </c>
      <c r="J12" s="43" t="s">
        <v>200</v>
      </c>
    </row>
    <row r="13" spans="1:10" ht="20.25" x14ac:dyDescent="0.3">
      <c r="A13" s="108" t="s">
        <v>42</v>
      </c>
      <c r="B13" s="109"/>
      <c r="C13" s="109"/>
      <c r="D13" s="110"/>
      <c r="E13" s="110"/>
      <c r="F13" s="111"/>
      <c r="G13" s="112"/>
      <c r="H13" s="112"/>
      <c r="I13" s="64"/>
      <c r="J13" s="64"/>
    </row>
    <row r="14" spans="1:10" ht="32.25" customHeight="1" x14ac:dyDescent="0.25">
      <c r="A14" s="113" t="s">
        <v>32</v>
      </c>
      <c r="B14" s="114" t="s">
        <v>43</v>
      </c>
      <c r="C14" s="115" t="s">
        <v>44</v>
      </c>
      <c r="D14" s="114" t="s">
        <v>45</v>
      </c>
      <c r="E14" s="167" t="s">
        <v>46</v>
      </c>
      <c r="F14" s="168"/>
      <c r="G14" s="112"/>
      <c r="H14" s="112"/>
      <c r="I14" s="68"/>
      <c r="J14" s="68"/>
    </row>
    <row r="15" spans="1:10" x14ac:dyDescent="0.25">
      <c r="A15" s="116" t="s">
        <v>47</v>
      </c>
      <c r="B15" s="117"/>
      <c r="C15" s="118"/>
      <c r="D15" s="119"/>
      <c r="E15" s="45"/>
      <c r="F15" s="46"/>
      <c r="G15" s="6"/>
      <c r="H15" s="6"/>
      <c r="I15" s="6"/>
      <c r="J15" s="6"/>
    </row>
    <row r="16" spans="1:10" ht="40.5" customHeight="1" x14ac:dyDescent="0.3">
      <c r="A16" s="100" t="s">
        <v>36</v>
      </c>
      <c r="B16" s="101" t="s">
        <v>43</v>
      </c>
      <c r="C16" s="101" t="s">
        <v>48</v>
      </c>
      <c r="D16" s="169" t="s">
        <v>49</v>
      </c>
      <c r="E16" s="169"/>
      <c r="F16" s="170"/>
      <c r="G16" s="6"/>
      <c r="H16" s="6"/>
      <c r="I16" s="37"/>
      <c r="J16" s="37"/>
    </row>
    <row r="17" spans="1:10" ht="27" customHeight="1" x14ac:dyDescent="0.3">
      <c r="A17" s="120" t="s">
        <v>283</v>
      </c>
      <c r="B17" s="103">
        <v>100</v>
      </c>
      <c r="C17" s="106">
        <v>45705</v>
      </c>
      <c r="D17" s="171" t="s">
        <v>284</v>
      </c>
      <c r="E17" s="172"/>
      <c r="F17" s="173"/>
      <c r="G17" s="6"/>
      <c r="H17" s="6"/>
      <c r="I17" s="37"/>
      <c r="J17" s="37"/>
    </row>
  </sheetData>
  <mergeCells count="9">
    <mergeCell ref="E14:F14"/>
    <mergeCell ref="D16:F16"/>
    <mergeCell ref="D17:F17"/>
    <mergeCell ref="B1:D1"/>
    <mergeCell ref="B2:D2"/>
    <mergeCell ref="B4:C4"/>
    <mergeCell ref="D4:E4"/>
    <mergeCell ref="B5:C5"/>
    <mergeCell ref="D5:E5"/>
  </mergeCells>
  <conditionalFormatting sqref="F1:F3 F8:F12">
    <cfRule type="expression" dxfId="23" priority="4">
      <formula>$F1="VALOR INCONSISTENTE"</formula>
    </cfRule>
  </conditionalFormatting>
  <conditionalFormatting sqref="A9:J17">
    <cfRule type="expression" dxfId="22" priority="3">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1" priority="2">
      <formula>$F4="VALOR INCONSISTENTE"</formula>
    </cfRule>
  </conditionalFormatting>
  <pageMargins left="0.511811024" right="0.511811024" top="0.78740157499999996" bottom="0.78740157499999996" header="0.31496062000000002" footer="0.31496062000000002"/>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E6685-E910-4FC5-AA6D-2EDDD364CF6E}">
  <sheetPr codeName="Planilha41">
    <pageSetUpPr fitToPage="1"/>
  </sheetPr>
  <dimension ref="A1:S20"/>
  <sheetViews>
    <sheetView showGridLines="0" zoomScale="80" zoomScaleNormal="80" workbookViewId="0">
      <pane ySplit="2" topLeftCell="A3" activePane="bottomLeft" state="frozen"/>
      <selection pane="bottomLeft" activeCell="C20" sqref="C2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50" t="s">
        <v>171</v>
      </c>
      <c r="C1" s="151"/>
      <c r="D1" s="152"/>
      <c r="E1" s="9"/>
      <c r="F1" s="2"/>
      <c r="G1" s="1"/>
      <c r="H1" s="2"/>
      <c r="I1" s="2"/>
      <c r="J1" s="2"/>
      <c r="K1" s="3"/>
      <c r="M1" s="3"/>
      <c r="N1" s="3"/>
    </row>
    <row r="2" spans="1:19" s="26" customFormat="1" ht="27" customHeight="1" x14ac:dyDescent="0.25">
      <c r="A2" s="70" t="s">
        <v>26</v>
      </c>
      <c r="B2" s="153" t="s">
        <v>170</v>
      </c>
      <c r="C2" s="154"/>
      <c r="D2" s="15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56" t="s">
        <v>29</v>
      </c>
      <c r="C4" s="156"/>
      <c r="D4" s="156" t="s">
        <v>30</v>
      </c>
      <c r="E4" s="156"/>
      <c r="F4" s="7"/>
      <c r="H4" s="7"/>
      <c r="I4" s="7"/>
      <c r="J4" s="2"/>
      <c r="Q4" s="5"/>
      <c r="R4" s="5"/>
      <c r="S4" s="5"/>
    </row>
    <row r="5" spans="1:19" ht="25.35" customHeight="1" x14ac:dyDescent="0.25">
      <c r="A5" s="87">
        <f>IFERROR(AVERAGE(B7:B1048576),0)</f>
        <v>106.38499999999999</v>
      </c>
      <c r="B5" s="157">
        <f>IFERROR(MEDIAN(B7:B1048576),0)</f>
        <v>97</v>
      </c>
      <c r="C5" s="157"/>
      <c r="D5" s="157">
        <f>IFERROR(AVERAGEIFS(B7:B1048576,B7:B1048576,"&lt;"&amp;(A5+IFERROR(_xlfn.STDEV.S(B7:B1048576),0)),B7:B1048576,"&gt;"&amp;(A5-IFERROR(_xlfn.STDEV.S(B7:B1048576),0))),0)</f>
        <v>99.8</v>
      </c>
      <c r="E5" s="157"/>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204</v>
      </c>
      <c r="B9" s="51">
        <v>90</v>
      </c>
      <c r="C9" s="41" t="s">
        <v>179</v>
      </c>
      <c r="D9" s="41" t="s">
        <v>180</v>
      </c>
      <c r="E9" s="42" t="s">
        <v>205</v>
      </c>
      <c r="F9" s="40">
        <v>45474</v>
      </c>
      <c r="G9" s="69" t="s">
        <v>206</v>
      </c>
      <c r="H9" s="41">
        <v>90</v>
      </c>
      <c r="I9" s="41">
        <v>2024</v>
      </c>
      <c r="J9" s="43" t="s">
        <v>188</v>
      </c>
      <c r="L9" s="38"/>
      <c r="M9" s="30"/>
      <c r="N9" s="30"/>
      <c r="Q9" s="31"/>
      <c r="R9" s="31"/>
      <c r="S9" s="31"/>
    </row>
    <row r="10" spans="1:19" s="29" customFormat="1" ht="52.5" customHeight="1" x14ac:dyDescent="0.3">
      <c r="A10" s="36" t="s">
        <v>207</v>
      </c>
      <c r="B10" s="51">
        <v>77.33</v>
      </c>
      <c r="C10" s="41" t="s">
        <v>179</v>
      </c>
      <c r="D10" s="41" t="s">
        <v>180</v>
      </c>
      <c r="E10" s="42" t="s">
        <v>208</v>
      </c>
      <c r="F10" s="40">
        <v>45313</v>
      </c>
      <c r="G10" s="69" t="s">
        <v>184</v>
      </c>
      <c r="H10" s="41">
        <v>1</v>
      </c>
      <c r="I10" s="41">
        <v>2024</v>
      </c>
      <c r="J10" s="43" t="s">
        <v>183</v>
      </c>
      <c r="L10" s="38"/>
      <c r="M10" s="30"/>
      <c r="N10" s="30"/>
      <c r="Q10" s="31"/>
      <c r="R10" s="31"/>
      <c r="S10" s="31"/>
    </row>
    <row r="11" spans="1:19" s="29" customFormat="1" ht="52.5" customHeight="1" x14ac:dyDescent="0.3">
      <c r="A11" s="36" t="s">
        <v>209</v>
      </c>
      <c r="B11" s="51">
        <v>138.75</v>
      </c>
      <c r="C11" s="41" t="s">
        <v>179</v>
      </c>
      <c r="D11" s="41" t="s">
        <v>180</v>
      </c>
      <c r="E11" s="42" t="s">
        <v>186</v>
      </c>
      <c r="F11" s="40">
        <v>45301</v>
      </c>
      <c r="G11" s="69" t="s">
        <v>210</v>
      </c>
      <c r="H11" s="41">
        <v>1</v>
      </c>
      <c r="I11" s="41">
        <v>2024</v>
      </c>
      <c r="J11" s="43" t="s">
        <v>192</v>
      </c>
      <c r="L11" s="38"/>
      <c r="M11" s="30"/>
      <c r="N11" s="30"/>
      <c r="Q11" s="31"/>
      <c r="R11" s="31"/>
      <c r="S11" s="31"/>
    </row>
    <row r="12" spans="1:19" s="29" customFormat="1" ht="52.5" customHeight="1" x14ac:dyDescent="0.3">
      <c r="A12" s="36" t="s">
        <v>251</v>
      </c>
      <c r="B12" s="51">
        <v>104</v>
      </c>
      <c r="C12" s="41" t="s">
        <v>221</v>
      </c>
      <c r="D12" s="41" t="s">
        <v>202</v>
      </c>
      <c r="E12" s="42">
        <v>4903014000176</v>
      </c>
      <c r="F12" s="40">
        <v>45407</v>
      </c>
      <c r="G12" s="69" t="s">
        <v>252</v>
      </c>
      <c r="H12" s="41">
        <v>17</v>
      </c>
      <c r="I12" s="41">
        <v>2024</v>
      </c>
      <c r="J12" s="43" t="s">
        <v>203</v>
      </c>
      <c r="L12" s="38"/>
      <c r="M12" s="30"/>
      <c r="N12" s="30"/>
      <c r="Q12" s="31"/>
      <c r="R12" s="31"/>
      <c r="S12" s="31"/>
    </row>
    <row r="13" spans="1:19" s="29" customFormat="1" ht="52.5" customHeight="1" x14ac:dyDescent="0.3">
      <c r="A13" s="36" t="s">
        <v>211</v>
      </c>
      <c r="B13" s="51">
        <v>136</v>
      </c>
      <c r="C13" s="41" t="s">
        <v>179</v>
      </c>
      <c r="D13" s="41" t="s">
        <v>180</v>
      </c>
      <c r="E13" s="42" t="s">
        <v>212</v>
      </c>
      <c r="F13" s="40">
        <v>45440</v>
      </c>
      <c r="G13" s="69" t="s">
        <v>191</v>
      </c>
      <c r="H13" s="41">
        <v>30</v>
      </c>
      <c r="I13" s="41">
        <v>2024</v>
      </c>
      <c r="J13" s="43" t="s">
        <v>188</v>
      </c>
      <c r="L13" s="38"/>
      <c r="M13" s="30"/>
      <c r="N13" s="30"/>
      <c r="Q13" s="31"/>
      <c r="R13" s="31"/>
      <c r="S13" s="31"/>
    </row>
    <row r="14" spans="1:19" s="65" customFormat="1" ht="40.15" customHeight="1" x14ac:dyDescent="0.3">
      <c r="A14" s="78" t="s">
        <v>42</v>
      </c>
      <c r="B14" s="79"/>
      <c r="C14" s="79"/>
      <c r="D14" s="80"/>
      <c r="E14" s="80"/>
      <c r="F14" s="81"/>
      <c r="G14" s="64"/>
      <c r="H14" s="64"/>
      <c r="I14" s="64"/>
      <c r="J14" s="64"/>
      <c r="L14" s="82"/>
      <c r="Q14" s="66"/>
      <c r="R14" s="66"/>
      <c r="S14" s="66"/>
    </row>
    <row r="15" spans="1:19" s="61" customFormat="1" ht="35.1" customHeight="1" x14ac:dyDescent="0.25">
      <c r="A15" s="58" t="s">
        <v>32</v>
      </c>
      <c r="B15" s="60" t="s">
        <v>43</v>
      </c>
      <c r="C15" s="59" t="s">
        <v>44</v>
      </c>
      <c r="D15" s="60" t="s">
        <v>45</v>
      </c>
      <c r="E15" s="163" t="s">
        <v>46</v>
      </c>
      <c r="F15" s="164"/>
      <c r="G15" s="68"/>
      <c r="H15" s="68"/>
      <c r="I15" s="68"/>
      <c r="J15" s="68"/>
      <c r="M15" s="62"/>
      <c r="N15" s="62"/>
      <c r="Q15" s="63"/>
      <c r="R15" s="63"/>
      <c r="S15" s="63"/>
    </row>
    <row r="16" spans="1:19" ht="40.15" customHeight="1" x14ac:dyDescent="0.25">
      <c r="A16" s="72" t="s">
        <v>47</v>
      </c>
      <c r="B16" s="8"/>
      <c r="C16" s="71"/>
      <c r="D16" s="44"/>
      <c r="E16" s="45"/>
      <c r="F16" s="46"/>
      <c r="G16" s="6"/>
      <c r="H16" s="6"/>
      <c r="I16" s="6"/>
      <c r="J16" s="6"/>
      <c r="L16" s="4"/>
      <c r="M16" s="3"/>
      <c r="N16" s="3"/>
      <c r="Q16" s="5"/>
      <c r="R16" s="5"/>
      <c r="S16" s="5"/>
    </row>
    <row r="17" spans="1:19" s="29" customFormat="1" ht="34.9" customHeight="1" x14ac:dyDescent="0.3">
      <c r="A17" s="73" t="s">
        <v>36</v>
      </c>
      <c r="B17" s="74" t="s">
        <v>43</v>
      </c>
      <c r="C17" s="74" t="s">
        <v>48</v>
      </c>
      <c r="D17" s="158" t="s">
        <v>49</v>
      </c>
      <c r="E17" s="158"/>
      <c r="F17" s="159"/>
      <c r="G17" s="37"/>
      <c r="H17" s="37"/>
      <c r="I17" s="37"/>
      <c r="J17" s="37"/>
      <c r="L17" s="38"/>
      <c r="M17" s="30"/>
      <c r="N17" s="30"/>
      <c r="Q17" s="31"/>
      <c r="R17" s="31"/>
      <c r="S17" s="31"/>
    </row>
    <row r="18" spans="1:19" s="29" customFormat="1" ht="34.5" customHeight="1" x14ac:dyDescent="0.3">
      <c r="A18" s="39" t="s">
        <v>285</v>
      </c>
      <c r="B18" s="51">
        <v>130</v>
      </c>
      <c r="C18" s="52">
        <v>45705</v>
      </c>
      <c r="D18" s="160" t="s">
        <v>284</v>
      </c>
      <c r="E18" s="161"/>
      <c r="F18" s="162"/>
      <c r="G18" s="37"/>
      <c r="H18" s="37"/>
      <c r="I18" s="37"/>
      <c r="J18" s="37"/>
      <c r="L18" s="38"/>
      <c r="M18" s="30"/>
      <c r="N18" s="30"/>
      <c r="Q18" s="31"/>
      <c r="R18" s="31"/>
      <c r="S18" s="31"/>
    </row>
    <row r="19" spans="1:19" ht="35.1" customHeight="1" x14ac:dyDescent="0.25">
      <c r="A19" s="39" t="s">
        <v>287</v>
      </c>
      <c r="B19" s="51">
        <v>90</v>
      </c>
      <c r="C19" s="52">
        <v>45705</v>
      </c>
      <c r="D19" s="160" t="s">
        <v>284</v>
      </c>
      <c r="E19" s="161"/>
      <c r="F19" s="162"/>
    </row>
    <row r="20" spans="1:19" ht="35.1" customHeight="1" x14ac:dyDescent="0.25">
      <c r="A20" s="39" t="s">
        <v>289</v>
      </c>
      <c r="B20" s="51">
        <v>85</v>
      </c>
      <c r="C20" s="52">
        <v>45709</v>
      </c>
      <c r="D20" s="160" t="s">
        <v>284</v>
      </c>
      <c r="E20" s="161"/>
      <c r="F20" s="162"/>
    </row>
  </sheetData>
  <mergeCells count="11">
    <mergeCell ref="B1:D1"/>
    <mergeCell ref="B2:D2"/>
    <mergeCell ref="B4:C4"/>
    <mergeCell ref="D4:E4"/>
    <mergeCell ref="B5:C5"/>
    <mergeCell ref="D5:E5"/>
    <mergeCell ref="D20:F20"/>
    <mergeCell ref="D19:F19"/>
    <mergeCell ref="D17:F17"/>
    <mergeCell ref="D18:F18"/>
    <mergeCell ref="E15:F15"/>
  </mergeCells>
  <conditionalFormatting sqref="F1:F3 F8:F13">
    <cfRule type="expression" dxfId="20" priority="5">
      <formula>$F1="VALOR INCONSISTENTE"</formula>
    </cfRule>
  </conditionalFormatting>
  <conditionalFormatting sqref="A9:J27">
    <cfRule type="expression" dxfId="1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AB336-34B7-4320-93F1-B2E0F091ECAE}">
  <sheetPr codeName="Planilha42">
    <pageSetUpPr fitToPage="1"/>
  </sheetPr>
  <dimension ref="A1:S19"/>
  <sheetViews>
    <sheetView showGridLines="0" zoomScale="80" zoomScaleNormal="80" workbookViewId="0">
      <pane ySplit="2" topLeftCell="A12" activePane="bottomLeft" state="frozen"/>
      <selection pane="bottomLeft" activeCell="C19" sqref="C1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50" t="s">
        <v>172</v>
      </c>
      <c r="C1" s="151"/>
      <c r="D1" s="152"/>
      <c r="E1" s="9"/>
      <c r="F1" s="2"/>
      <c r="G1" s="1"/>
      <c r="H1" s="2"/>
      <c r="I1" s="2"/>
      <c r="J1" s="2"/>
      <c r="K1" s="3"/>
      <c r="M1" s="3"/>
      <c r="N1" s="3"/>
    </row>
    <row r="2" spans="1:19" s="26" customFormat="1" ht="27" customHeight="1" x14ac:dyDescent="0.25">
      <c r="A2" s="70" t="s">
        <v>26</v>
      </c>
      <c r="B2" s="153" t="s">
        <v>170</v>
      </c>
      <c r="C2" s="154"/>
      <c r="D2" s="15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56" t="s">
        <v>29</v>
      </c>
      <c r="C4" s="156"/>
      <c r="D4" s="156" t="s">
        <v>30</v>
      </c>
      <c r="E4" s="156"/>
      <c r="F4" s="7"/>
      <c r="H4" s="7"/>
      <c r="I4" s="7"/>
      <c r="J4" s="2"/>
      <c r="Q4" s="5"/>
      <c r="R4" s="5"/>
      <c r="S4" s="5"/>
    </row>
    <row r="5" spans="1:19" ht="25.35" customHeight="1" x14ac:dyDescent="0.25">
      <c r="A5" s="87">
        <f>IFERROR(AVERAGE(B7:B1048576),0)</f>
        <v>109.66714285714286</v>
      </c>
      <c r="B5" s="157">
        <f>IFERROR(MEDIAN(B7:B1048576),0)</f>
        <v>96.33</v>
      </c>
      <c r="C5" s="157"/>
      <c r="D5" s="157">
        <f>IFERROR(AVERAGEIFS(B7:B1048576,B7:B1048576,"&lt;"&amp;(A5+IFERROR(_xlfn.STDEV.S(B7:B1048576),0)),B7:B1048576,"&gt;"&amp;(A5-IFERROR(_xlfn.STDEV.S(B7:B1048576),0))),0)</f>
        <v>101.27833333333335</v>
      </c>
      <c r="E5" s="157"/>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204</v>
      </c>
      <c r="B9" s="51">
        <v>90</v>
      </c>
      <c r="C9" s="41" t="s">
        <v>179</v>
      </c>
      <c r="D9" s="41" t="s">
        <v>180</v>
      </c>
      <c r="E9" s="42" t="s">
        <v>205</v>
      </c>
      <c r="F9" s="40">
        <v>45474</v>
      </c>
      <c r="G9" s="69" t="s">
        <v>206</v>
      </c>
      <c r="H9" s="41">
        <v>90</v>
      </c>
      <c r="I9" s="41">
        <v>2024</v>
      </c>
      <c r="J9" s="43" t="s">
        <v>188</v>
      </c>
      <c r="L9" s="38"/>
      <c r="M9" s="30"/>
      <c r="N9" s="30"/>
      <c r="Q9" s="31"/>
      <c r="R9" s="31"/>
      <c r="S9" s="31"/>
    </row>
    <row r="10" spans="1:19" s="29" customFormat="1" ht="52.15" customHeight="1" x14ac:dyDescent="0.3">
      <c r="A10" s="36" t="s">
        <v>216</v>
      </c>
      <c r="B10" s="51">
        <v>160</v>
      </c>
      <c r="C10" s="41" t="s">
        <v>179</v>
      </c>
      <c r="D10" s="41" t="s">
        <v>180</v>
      </c>
      <c r="E10" s="42" t="s">
        <v>217</v>
      </c>
      <c r="F10" s="40">
        <v>45456</v>
      </c>
      <c r="G10" s="69" t="s">
        <v>218</v>
      </c>
      <c r="H10" s="41">
        <v>29</v>
      </c>
      <c r="I10" s="41">
        <v>2024</v>
      </c>
      <c r="J10" s="43" t="s">
        <v>183</v>
      </c>
      <c r="L10" s="38"/>
      <c r="M10" s="30"/>
      <c r="N10" s="30"/>
      <c r="Q10" s="31"/>
      <c r="R10" s="31"/>
      <c r="S10" s="31"/>
    </row>
    <row r="11" spans="1:19" s="29" customFormat="1" ht="52.15" customHeight="1" x14ac:dyDescent="0.3">
      <c r="A11" s="36" t="s">
        <v>253</v>
      </c>
      <c r="B11" s="51">
        <v>116.34</v>
      </c>
      <c r="C11" s="41" t="s">
        <v>254</v>
      </c>
      <c r="D11" s="41" t="s">
        <v>196</v>
      </c>
      <c r="E11" s="42">
        <v>38150502000171</v>
      </c>
      <c r="F11" s="40">
        <v>45513</v>
      </c>
      <c r="G11" s="69" t="s">
        <v>255</v>
      </c>
      <c r="H11" s="41" t="s">
        <v>256</v>
      </c>
      <c r="I11" s="41">
        <v>2024</v>
      </c>
      <c r="J11" s="43" t="s">
        <v>200</v>
      </c>
      <c r="L11" s="38"/>
      <c r="M11" s="30"/>
      <c r="N11" s="30"/>
      <c r="Q11" s="31"/>
      <c r="R11" s="31"/>
      <c r="S11" s="31"/>
    </row>
    <row r="12" spans="1:19" s="29" customFormat="1" ht="52.5" customHeight="1" x14ac:dyDescent="0.3">
      <c r="A12" s="36" t="s">
        <v>219</v>
      </c>
      <c r="B12" s="51">
        <v>96.33</v>
      </c>
      <c r="C12" s="41" t="s">
        <v>179</v>
      </c>
      <c r="D12" s="41" t="s">
        <v>180</v>
      </c>
      <c r="E12" s="42" t="s">
        <v>186</v>
      </c>
      <c r="F12" s="40">
        <v>45426</v>
      </c>
      <c r="G12" s="69" t="s">
        <v>220</v>
      </c>
      <c r="H12" s="41">
        <v>11</v>
      </c>
      <c r="I12" s="41">
        <v>2024</v>
      </c>
      <c r="J12" s="43" t="s">
        <v>183</v>
      </c>
      <c r="L12" s="38"/>
      <c r="M12" s="30"/>
      <c r="N12" s="30"/>
      <c r="Q12" s="31"/>
      <c r="R12" s="31"/>
      <c r="S12" s="31"/>
    </row>
    <row r="13" spans="1:19" s="65" customFormat="1" ht="40.15" customHeight="1" x14ac:dyDescent="0.3">
      <c r="A13" s="78" t="s">
        <v>42</v>
      </c>
      <c r="B13" s="79"/>
      <c r="C13" s="79"/>
      <c r="D13" s="80"/>
      <c r="E13" s="80"/>
      <c r="F13" s="81"/>
      <c r="G13" s="64"/>
      <c r="H13" s="64"/>
      <c r="I13" s="64"/>
      <c r="J13" s="64"/>
      <c r="L13" s="82"/>
      <c r="Q13" s="66"/>
      <c r="R13" s="66"/>
      <c r="S13" s="66"/>
    </row>
    <row r="14" spans="1:19" s="61" customFormat="1" ht="35.1" customHeight="1" x14ac:dyDescent="0.25">
      <c r="A14" s="58" t="s">
        <v>32</v>
      </c>
      <c r="B14" s="60" t="s">
        <v>43</v>
      </c>
      <c r="C14" s="59" t="s">
        <v>44</v>
      </c>
      <c r="D14" s="60" t="s">
        <v>45</v>
      </c>
      <c r="E14" s="163" t="s">
        <v>46</v>
      </c>
      <c r="F14" s="164"/>
      <c r="G14" s="68"/>
      <c r="H14" s="68"/>
      <c r="I14" s="68"/>
      <c r="J14" s="68"/>
      <c r="M14" s="62"/>
      <c r="N14" s="62"/>
      <c r="Q14" s="63"/>
      <c r="R14" s="63"/>
      <c r="S14" s="63"/>
    </row>
    <row r="15" spans="1:19" ht="40.15" customHeight="1" x14ac:dyDescent="0.25">
      <c r="A15" s="72" t="s">
        <v>47</v>
      </c>
      <c r="B15" s="8"/>
      <c r="C15" s="71"/>
      <c r="D15" s="44"/>
      <c r="E15" s="45"/>
      <c r="F15" s="46"/>
      <c r="G15" s="6"/>
      <c r="H15" s="6"/>
      <c r="I15" s="6"/>
      <c r="J15" s="6"/>
      <c r="L15" s="4"/>
      <c r="M15" s="3"/>
      <c r="N15" s="3"/>
      <c r="Q15" s="5"/>
      <c r="R15" s="5"/>
      <c r="S15" s="5"/>
    </row>
    <row r="16" spans="1:19" s="29" customFormat="1" ht="34.9" customHeight="1" x14ac:dyDescent="0.3">
      <c r="A16" s="73" t="s">
        <v>36</v>
      </c>
      <c r="B16" s="74" t="s">
        <v>43</v>
      </c>
      <c r="C16" s="74" t="s">
        <v>48</v>
      </c>
      <c r="D16" s="158" t="s">
        <v>49</v>
      </c>
      <c r="E16" s="158"/>
      <c r="F16" s="159"/>
      <c r="G16" s="37"/>
      <c r="H16" s="37"/>
      <c r="I16" s="37"/>
      <c r="J16" s="37"/>
      <c r="L16" s="38"/>
      <c r="M16" s="30"/>
      <c r="N16" s="30"/>
      <c r="Q16" s="31"/>
      <c r="R16" s="31"/>
      <c r="S16" s="31"/>
    </row>
    <row r="17" spans="1:19" s="29" customFormat="1" ht="30.75" customHeight="1" x14ac:dyDescent="0.3">
      <c r="A17" s="39" t="s">
        <v>285</v>
      </c>
      <c r="B17" s="51">
        <v>130</v>
      </c>
      <c r="C17" s="52">
        <v>45705</v>
      </c>
      <c r="D17" s="160" t="s">
        <v>284</v>
      </c>
      <c r="E17" s="161"/>
      <c r="F17" s="162"/>
      <c r="G17" s="37"/>
      <c r="H17" s="37"/>
      <c r="I17" s="37"/>
      <c r="J17" s="37"/>
      <c r="L17" s="38"/>
      <c r="M17" s="30"/>
      <c r="N17" s="30"/>
      <c r="Q17" s="31"/>
      <c r="R17" s="31"/>
      <c r="S17" s="31"/>
    </row>
    <row r="18" spans="1:19" ht="35.1" customHeight="1" x14ac:dyDescent="0.25">
      <c r="A18" s="39" t="s">
        <v>287</v>
      </c>
      <c r="B18" s="51">
        <v>90</v>
      </c>
      <c r="C18" s="52">
        <v>45705</v>
      </c>
      <c r="D18" s="160" t="s">
        <v>284</v>
      </c>
      <c r="E18" s="161"/>
      <c r="F18" s="162"/>
    </row>
    <row r="19" spans="1:19" ht="35.1" customHeight="1" x14ac:dyDescent="0.25">
      <c r="A19" s="39" t="s">
        <v>289</v>
      </c>
      <c r="B19" s="51">
        <v>85</v>
      </c>
      <c r="C19" s="52">
        <v>45709</v>
      </c>
      <c r="D19" s="160" t="s">
        <v>284</v>
      </c>
      <c r="E19" s="161"/>
      <c r="F19" s="162"/>
    </row>
  </sheetData>
  <mergeCells count="11">
    <mergeCell ref="B1:D1"/>
    <mergeCell ref="B2:D2"/>
    <mergeCell ref="B4:C4"/>
    <mergeCell ref="D4:E4"/>
    <mergeCell ref="B5:C5"/>
    <mergeCell ref="D5:E5"/>
    <mergeCell ref="D19:F19"/>
    <mergeCell ref="D18:F18"/>
    <mergeCell ref="D16:F16"/>
    <mergeCell ref="D17:F17"/>
    <mergeCell ref="E14:F14"/>
  </mergeCells>
  <conditionalFormatting sqref="F1:F3 F8:F12">
    <cfRule type="expression" dxfId="17" priority="5">
      <formula>$F1="VALOR INCONSISTENTE"</formula>
    </cfRule>
  </conditionalFormatting>
  <conditionalFormatting sqref="A9:J26">
    <cfRule type="expression" dxfId="1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3823B-ADD7-41DF-897E-D2BB189E4A9C}">
  <sheetPr codeName="Planilha43">
    <pageSetUpPr fitToPage="1"/>
  </sheetPr>
  <dimension ref="A1:S19"/>
  <sheetViews>
    <sheetView showGridLines="0" zoomScale="80" zoomScaleNormal="80" workbookViewId="0">
      <pane ySplit="2" topLeftCell="A3" activePane="bottomLeft" state="frozen"/>
      <selection pane="bottomLeft" activeCell="C19" sqref="C1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50" t="s">
        <v>173</v>
      </c>
      <c r="C1" s="151"/>
      <c r="D1" s="152"/>
      <c r="E1" s="9"/>
      <c r="F1" s="2"/>
      <c r="G1" s="1"/>
      <c r="H1" s="2"/>
      <c r="I1" s="2"/>
      <c r="J1" s="2"/>
      <c r="K1" s="3"/>
      <c r="M1" s="3"/>
      <c r="N1" s="3"/>
    </row>
    <row r="2" spans="1:19" s="26" customFormat="1" ht="27" customHeight="1" x14ac:dyDescent="0.25">
      <c r="A2" s="70" t="s">
        <v>26</v>
      </c>
      <c r="B2" s="153" t="s">
        <v>170</v>
      </c>
      <c r="C2" s="154"/>
      <c r="D2" s="15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56" t="s">
        <v>29</v>
      </c>
      <c r="C4" s="156"/>
      <c r="D4" s="156" t="s">
        <v>30</v>
      </c>
      <c r="E4" s="156"/>
      <c r="F4" s="7"/>
      <c r="H4" s="7"/>
      <c r="I4" s="7"/>
      <c r="J4" s="2"/>
      <c r="Q4" s="5"/>
      <c r="R4" s="5"/>
      <c r="S4" s="5"/>
    </row>
    <row r="5" spans="1:19" ht="25.35" customHeight="1" x14ac:dyDescent="0.25">
      <c r="A5" s="87">
        <f>IFERROR(AVERAGE(B7:B1048576),0)</f>
        <v>120.10714285714286</v>
      </c>
      <c r="B5" s="157">
        <f>IFERROR(MEDIAN(B7:B1048576),0)</f>
        <v>119</v>
      </c>
      <c r="C5" s="157"/>
      <c r="D5" s="157">
        <f>IFERROR(AVERAGEIFS(B7:B1048576,B7:B1048576,"&lt;"&amp;(A5+IFERROR(_xlfn.STDEV.S(B7:B1048576),0)),B7:B1048576,"&gt;"&amp;(A5-IFERROR(_xlfn.STDEV.S(B7:B1048576),0))),0)</f>
        <v>118.55</v>
      </c>
      <c r="E5" s="157"/>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222</v>
      </c>
      <c r="B9" s="51">
        <v>78</v>
      </c>
      <c r="C9" s="41" t="s">
        <v>179</v>
      </c>
      <c r="D9" s="41" t="s">
        <v>180</v>
      </c>
      <c r="E9" s="42" t="s">
        <v>223</v>
      </c>
      <c r="F9" s="40">
        <v>45313</v>
      </c>
      <c r="G9" s="69" t="s">
        <v>184</v>
      </c>
      <c r="H9" s="41">
        <v>1</v>
      </c>
      <c r="I9" s="41">
        <v>2024</v>
      </c>
      <c r="J9" s="43" t="s">
        <v>183</v>
      </c>
      <c r="L9" s="38"/>
      <c r="M9" s="30"/>
      <c r="N9" s="30"/>
      <c r="Q9" s="31"/>
      <c r="R9" s="31"/>
      <c r="S9" s="31"/>
    </row>
    <row r="10" spans="1:19" s="29" customFormat="1" ht="52.5" customHeight="1" x14ac:dyDescent="0.3">
      <c r="A10" s="36" t="s">
        <v>224</v>
      </c>
      <c r="B10" s="51">
        <v>119</v>
      </c>
      <c r="C10" s="41" t="s">
        <v>179</v>
      </c>
      <c r="D10" s="41" t="s">
        <v>180</v>
      </c>
      <c r="E10" s="42" t="s">
        <v>181</v>
      </c>
      <c r="F10" s="40">
        <v>45454</v>
      </c>
      <c r="G10" s="69" t="s">
        <v>182</v>
      </c>
      <c r="H10" s="41">
        <v>14</v>
      </c>
      <c r="I10" s="41">
        <v>2024</v>
      </c>
      <c r="J10" s="43" t="s">
        <v>183</v>
      </c>
      <c r="L10" s="38"/>
      <c r="M10" s="30"/>
      <c r="N10" s="30"/>
      <c r="Q10" s="31"/>
      <c r="R10" s="31"/>
      <c r="S10" s="31"/>
    </row>
    <row r="11" spans="1:19" s="29" customFormat="1" ht="52.5" customHeight="1" x14ac:dyDescent="0.3">
      <c r="A11" s="36" t="s">
        <v>209</v>
      </c>
      <c r="B11" s="51">
        <v>138.75</v>
      </c>
      <c r="C11" s="41" t="s">
        <v>179</v>
      </c>
      <c r="D11" s="41" t="s">
        <v>180</v>
      </c>
      <c r="E11" s="42" t="s">
        <v>186</v>
      </c>
      <c r="F11" s="40">
        <v>45301</v>
      </c>
      <c r="G11" s="69" t="s">
        <v>210</v>
      </c>
      <c r="H11" s="41">
        <v>1</v>
      </c>
      <c r="I11" s="41">
        <v>2024</v>
      </c>
      <c r="J11" s="43" t="s">
        <v>192</v>
      </c>
      <c r="L11" s="38"/>
      <c r="M11" s="30"/>
      <c r="N11" s="30"/>
      <c r="Q11" s="31"/>
      <c r="R11" s="31"/>
      <c r="S11" s="31"/>
    </row>
    <row r="12" spans="1:19" s="29" customFormat="1" ht="52.5" customHeight="1" x14ac:dyDescent="0.3">
      <c r="A12" s="36" t="s">
        <v>226</v>
      </c>
      <c r="B12" s="51">
        <v>145</v>
      </c>
      <c r="C12" s="41" t="s">
        <v>227</v>
      </c>
      <c r="D12" s="41" t="s">
        <v>196</v>
      </c>
      <c r="E12" s="42" t="s">
        <v>228</v>
      </c>
      <c r="F12" s="40">
        <v>45288</v>
      </c>
      <c r="G12" s="69" t="s">
        <v>229</v>
      </c>
      <c r="H12" s="41" t="s">
        <v>230</v>
      </c>
      <c r="I12" s="41">
        <v>2023</v>
      </c>
      <c r="J12" s="43" t="s">
        <v>200</v>
      </c>
      <c r="L12" s="38"/>
      <c r="M12" s="30"/>
      <c r="N12" s="30"/>
      <c r="Q12" s="31"/>
      <c r="R12" s="31"/>
      <c r="S12" s="31"/>
    </row>
    <row r="13" spans="1:19" s="65" customFormat="1" ht="40.15" customHeight="1" x14ac:dyDescent="0.3">
      <c r="A13" s="78" t="s">
        <v>42</v>
      </c>
      <c r="B13" s="79"/>
      <c r="C13" s="79"/>
      <c r="D13" s="80"/>
      <c r="E13" s="80"/>
      <c r="F13" s="81"/>
      <c r="G13" s="64"/>
      <c r="H13" s="64"/>
      <c r="I13" s="64"/>
      <c r="J13" s="64"/>
      <c r="L13" s="82"/>
      <c r="Q13" s="66"/>
      <c r="R13" s="66"/>
      <c r="S13" s="66"/>
    </row>
    <row r="14" spans="1:19" s="61" customFormat="1" ht="35.1" customHeight="1" x14ac:dyDescent="0.25">
      <c r="A14" s="58" t="s">
        <v>32</v>
      </c>
      <c r="B14" s="60" t="s">
        <v>43</v>
      </c>
      <c r="C14" s="59" t="s">
        <v>44</v>
      </c>
      <c r="D14" s="60" t="s">
        <v>45</v>
      </c>
      <c r="E14" s="163" t="s">
        <v>46</v>
      </c>
      <c r="F14" s="164"/>
      <c r="G14" s="68"/>
      <c r="H14" s="68"/>
      <c r="I14" s="68"/>
      <c r="J14" s="68"/>
      <c r="M14" s="62"/>
      <c r="N14" s="62"/>
      <c r="Q14" s="63"/>
      <c r="R14" s="63"/>
      <c r="S14" s="63"/>
    </row>
    <row r="15" spans="1:19" ht="40.15" customHeight="1" x14ac:dyDescent="0.25">
      <c r="A15" s="72" t="s">
        <v>47</v>
      </c>
      <c r="B15" s="8"/>
      <c r="C15" s="71"/>
      <c r="D15" s="44"/>
      <c r="E15" s="45"/>
      <c r="F15" s="46"/>
      <c r="G15" s="6"/>
      <c r="H15" s="6"/>
      <c r="I15" s="6"/>
      <c r="J15" s="6"/>
      <c r="L15" s="4"/>
      <c r="M15" s="3"/>
      <c r="N15" s="3"/>
      <c r="Q15" s="5"/>
      <c r="R15" s="5"/>
      <c r="S15" s="5"/>
    </row>
    <row r="16" spans="1:19" s="29" customFormat="1" ht="34.9" customHeight="1" x14ac:dyDescent="0.3">
      <c r="A16" s="73" t="s">
        <v>36</v>
      </c>
      <c r="B16" s="74" t="s">
        <v>43</v>
      </c>
      <c r="C16" s="74" t="s">
        <v>48</v>
      </c>
      <c r="D16" s="158" t="s">
        <v>49</v>
      </c>
      <c r="E16" s="158"/>
      <c r="F16" s="159"/>
      <c r="G16" s="37"/>
      <c r="H16" s="37"/>
      <c r="I16" s="37"/>
      <c r="J16" s="37"/>
      <c r="L16" s="38"/>
      <c r="M16" s="30"/>
      <c r="N16" s="30"/>
      <c r="Q16" s="31"/>
      <c r="R16" s="31"/>
      <c r="S16" s="31"/>
    </row>
    <row r="17" spans="1:19" s="29" customFormat="1" ht="35.25" customHeight="1" x14ac:dyDescent="0.3">
      <c r="A17" s="39" t="s">
        <v>285</v>
      </c>
      <c r="B17" s="51">
        <v>170</v>
      </c>
      <c r="C17" s="52">
        <v>45705</v>
      </c>
      <c r="D17" s="160" t="s">
        <v>286</v>
      </c>
      <c r="E17" s="161"/>
      <c r="F17" s="162"/>
      <c r="G17" s="37"/>
      <c r="H17" s="37"/>
      <c r="I17" s="37"/>
      <c r="J17" s="37"/>
      <c r="L17" s="38"/>
      <c r="M17" s="30"/>
      <c r="N17" s="30"/>
      <c r="Q17" s="31"/>
      <c r="R17" s="31"/>
      <c r="S17" s="31"/>
    </row>
    <row r="18" spans="1:19" ht="35.1" customHeight="1" x14ac:dyDescent="0.25">
      <c r="A18" s="39" t="s">
        <v>287</v>
      </c>
      <c r="B18" s="51">
        <v>95</v>
      </c>
      <c r="C18" s="52">
        <v>45705</v>
      </c>
      <c r="D18" s="160" t="s">
        <v>284</v>
      </c>
      <c r="E18" s="161"/>
      <c r="F18" s="162"/>
    </row>
    <row r="19" spans="1:19" ht="35.1" customHeight="1" x14ac:dyDescent="0.25">
      <c r="A19" s="39" t="s">
        <v>289</v>
      </c>
      <c r="B19" s="51">
        <v>95</v>
      </c>
      <c r="C19" s="52">
        <v>45709</v>
      </c>
      <c r="D19" s="160" t="s">
        <v>284</v>
      </c>
      <c r="E19" s="161"/>
      <c r="F19" s="162"/>
    </row>
  </sheetData>
  <mergeCells count="11">
    <mergeCell ref="B1:D1"/>
    <mergeCell ref="B2:D2"/>
    <mergeCell ref="B4:C4"/>
    <mergeCell ref="D4:E4"/>
    <mergeCell ref="B5:C5"/>
    <mergeCell ref="D5:E5"/>
    <mergeCell ref="D19:F19"/>
    <mergeCell ref="D18:F18"/>
    <mergeCell ref="D16:F16"/>
    <mergeCell ref="D17:F17"/>
    <mergeCell ref="E14:F14"/>
  </mergeCells>
  <conditionalFormatting sqref="F1:F3 F8:F12">
    <cfRule type="expression" dxfId="14" priority="5">
      <formula>$F1="VALOR INCONSISTENTE"</formula>
    </cfRule>
  </conditionalFormatting>
  <conditionalFormatting sqref="A9:J27">
    <cfRule type="expression" dxfId="1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AC830-4E99-48EE-9F58-63F127AB0503}">
  <sheetPr codeName="Planilha44">
    <pageSetUpPr fitToPage="1"/>
  </sheetPr>
  <dimension ref="A1:S18"/>
  <sheetViews>
    <sheetView showGridLines="0" zoomScale="80" zoomScaleNormal="80" workbookViewId="0">
      <pane ySplit="2" topLeftCell="A12" activePane="bottomLeft" state="frozen"/>
      <selection pane="bottomLeft" sqref="A1:XFD6"/>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50" t="s">
        <v>174</v>
      </c>
      <c r="C1" s="151"/>
      <c r="D1" s="152"/>
      <c r="E1" s="9"/>
      <c r="F1" s="2"/>
      <c r="G1" s="1"/>
      <c r="H1" s="2"/>
      <c r="I1" s="2"/>
      <c r="J1" s="2"/>
      <c r="K1" s="3"/>
      <c r="M1" s="3"/>
      <c r="N1" s="3"/>
    </row>
    <row r="2" spans="1:19" s="26" customFormat="1" ht="27" customHeight="1" x14ac:dyDescent="0.25">
      <c r="A2" s="70" t="s">
        <v>26</v>
      </c>
      <c r="B2" s="153" t="s">
        <v>170</v>
      </c>
      <c r="C2" s="154"/>
      <c r="D2" s="15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56" t="s">
        <v>29</v>
      </c>
      <c r="C4" s="156"/>
      <c r="D4" s="156" t="s">
        <v>30</v>
      </c>
      <c r="E4" s="156"/>
      <c r="F4" s="7"/>
      <c r="H4" s="7"/>
      <c r="I4" s="7"/>
      <c r="J4" s="2"/>
      <c r="Q4" s="5"/>
      <c r="R4" s="5"/>
      <c r="S4" s="5"/>
    </row>
    <row r="5" spans="1:19" ht="25.35" customHeight="1" x14ac:dyDescent="0.25">
      <c r="A5" s="87">
        <f>IFERROR(AVERAGE(B7:B1048576),0)</f>
        <v>99.00333333333333</v>
      </c>
      <c r="B5" s="157">
        <f>IFERROR(MEDIAN(B7:B1048576),0)</f>
        <v>97.125</v>
      </c>
      <c r="C5" s="157"/>
      <c r="D5" s="157">
        <f>IFERROR(AVERAGEIFS(B7:B1048576,B7:B1048576,"&lt;"&amp;(A5+IFERROR(_xlfn.STDEV.S(B7:B1048576),0)),B7:B1048576,"&gt;"&amp;(A5-IFERROR(_xlfn.STDEV.S(B7:B1048576),0))),0)</f>
        <v>97.254999999999995</v>
      </c>
      <c r="E5" s="157"/>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231</v>
      </c>
      <c r="B9" s="51">
        <v>97.5</v>
      </c>
      <c r="C9" s="41" t="s">
        <v>179</v>
      </c>
      <c r="D9" s="41" t="s">
        <v>180</v>
      </c>
      <c r="E9" s="42" t="s">
        <v>186</v>
      </c>
      <c r="F9" s="40">
        <v>45301</v>
      </c>
      <c r="G9" s="69" t="s">
        <v>210</v>
      </c>
      <c r="H9" s="41">
        <v>1</v>
      </c>
      <c r="I9" s="41">
        <v>2024</v>
      </c>
      <c r="J9" s="43" t="s">
        <v>192</v>
      </c>
      <c r="L9" s="38"/>
      <c r="M9" s="30"/>
      <c r="N9" s="30"/>
      <c r="Q9" s="31"/>
      <c r="R9" s="31"/>
      <c r="S9" s="31"/>
    </row>
    <row r="10" spans="1:19" s="29" customFormat="1" ht="52.5" customHeight="1" x14ac:dyDescent="0.3">
      <c r="A10" s="36" t="s">
        <v>232</v>
      </c>
      <c r="B10" s="51">
        <v>96.75</v>
      </c>
      <c r="C10" s="41" t="s">
        <v>179</v>
      </c>
      <c r="D10" s="41" t="s">
        <v>180</v>
      </c>
      <c r="E10" s="42" t="s">
        <v>233</v>
      </c>
      <c r="F10" s="40">
        <v>45366</v>
      </c>
      <c r="G10" s="69" t="s">
        <v>213</v>
      </c>
      <c r="H10" s="41">
        <v>2</v>
      </c>
      <c r="I10" s="41">
        <v>2024</v>
      </c>
      <c r="J10" s="43" t="s">
        <v>214</v>
      </c>
      <c r="L10" s="38"/>
      <c r="M10" s="30"/>
      <c r="N10" s="30"/>
      <c r="Q10" s="31"/>
      <c r="R10" s="31"/>
      <c r="S10" s="31"/>
    </row>
    <row r="11" spans="1:19" s="29" customFormat="1" ht="52.5" customHeight="1" x14ac:dyDescent="0.3">
      <c r="A11" s="36" t="s">
        <v>259</v>
      </c>
      <c r="B11" s="51">
        <v>89</v>
      </c>
      <c r="C11" s="41" t="s">
        <v>250</v>
      </c>
      <c r="D11" s="41" t="s">
        <v>196</v>
      </c>
      <c r="E11" s="42">
        <v>20133786000122</v>
      </c>
      <c r="F11" s="40">
        <v>45469</v>
      </c>
      <c r="G11" s="69" t="s">
        <v>260</v>
      </c>
      <c r="H11" s="41" t="s">
        <v>261</v>
      </c>
      <c r="I11" s="41" t="s">
        <v>262</v>
      </c>
      <c r="J11" s="43" t="s">
        <v>225</v>
      </c>
      <c r="L11" s="38"/>
      <c r="M11" s="30"/>
      <c r="N11" s="30"/>
      <c r="Q11" s="31"/>
      <c r="R11" s="31"/>
      <c r="S11" s="31"/>
    </row>
    <row r="12" spans="1:19" s="29" customFormat="1" ht="52.5" customHeight="1" x14ac:dyDescent="0.3">
      <c r="A12" s="36" t="s">
        <v>234</v>
      </c>
      <c r="B12" s="51">
        <v>105.77</v>
      </c>
      <c r="C12" s="41" t="s">
        <v>179</v>
      </c>
      <c r="D12" s="41" t="s">
        <v>180</v>
      </c>
      <c r="E12" s="42" t="s">
        <v>235</v>
      </c>
      <c r="F12" s="40">
        <v>45440</v>
      </c>
      <c r="G12" s="69" t="s">
        <v>191</v>
      </c>
      <c r="H12" s="41">
        <v>30</v>
      </c>
      <c r="I12" s="41">
        <v>2024</v>
      </c>
      <c r="J12" s="43" t="s">
        <v>188</v>
      </c>
      <c r="L12" s="38"/>
      <c r="M12" s="30"/>
      <c r="N12" s="30"/>
      <c r="Q12" s="31"/>
      <c r="R12" s="31"/>
      <c r="S12" s="31"/>
    </row>
    <row r="13" spans="1:19" s="29" customFormat="1" ht="52.5" customHeight="1" x14ac:dyDescent="0.3">
      <c r="A13" s="36" t="s">
        <v>257</v>
      </c>
      <c r="B13" s="51">
        <v>125</v>
      </c>
      <c r="C13" s="41" t="s">
        <v>221</v>
      </c>
      <c r="D13" s="41" t="s">
        <v>202</v>
      </c>
      <c r="E13" s="42">
        <v>40339553000198</v>
      </c>
      <c r="F13" s="40">
        <v>45453</v>
      </c>
      <c r="G13" s="69" t="s">
        <v>258</v>
      </c>
      <c r="H13" s="41">
        <v>25</v>
      </c>
      <c r="I13" s="41">
        <v>2024</v>
      </c>
      <c r="J13" s="43" t="s">
        <v>203</v>
      </c>
      <c r="L13" s="38"/>
      <c r="M13" s="30"/>
      <c r="N13" s="30"/>
      <c r="Q13" s="31"/>
      <c r="R13" s="31"/>
      <c r="S13" s="31"/>
    </row>
    <row r="14" spans="1:19" s="65" customFormat="1" ht="40.15" customHeight="1" x14ac:dyDescent="0.3">
      <c r="A14" s="78" t="s">
        <v>42</v>
      </c>
      <c r="B14" s="79"/>
      <c r="C14" s="79"/>
      <c r="D14" s="80"/>
      <c r="E14" s="80"/>
      <c r="F14" s="81"/>
      <c r="G14" s="64"/>
      <c r="H14" s="64"/>
      <c r="I14" s="64"/>
      <c r="J14" s="64"/>
      <c r="L14" s="82"/>
      <c r="Q14" s="66"/>
      <c r="R14" s="66"/>
      <c r="S14" s="66"/>
    </row>
    <row r="15" spans="1:19" s="61" customFormat="1" ht="35.1" customHeight="1" x14ac:dyDescent="0.25">
      <c r="A15" s="58" t="s">
        <v>32</v>
      </c>
      <c r="B15" s="60" t="s">
        <v>43</v>
      </c>
      <c r="C15" s="59" t="s">
        <v>44</v>
      </c>
      <c r="D15" s="60" t="s">
        <v>45</v>
      </c>
      <c r="E15" s="163" t="s">
        <v>46</v>
      </c>
      <c r="F15" s="164"/>
      <c r="G15" s="68"/>
      <c r="H15" s="68"/>
      <c r="I15" s="68"/>
      <c r="J15" s="68"/>
      <c r="M15" s="62"/>
      <c r="N15" s="62"/>
      <c r="Q15" s="63"/>
      <c r="R15" s="63"/>
      <c r="S15" s="63"/>
    </row>
    <row r="16" spans="1:19" ht="40.15" customHeight="1" x14ac:dyDescent="0.25">
      <c r="A16" s="72" t="s">
        <v>47</v>
      </c>
      <c r="B16" s="8"/>
      <c r="C16" s="71"/>
      <c r="D16" s="44"/>
      <c r="E16" s="45"/>
      <c r="F16" s="46"/>
      <c r="G16" s="6"/>
      <c r="H16" s="6"/>
      <c r="I16" s="6"/>
      <c r="J16" s="6"/>
      <c r="L16" s="4"/>
      <c r="M16" s="3"/>
      <c r="N16" s="3"/>
      <c r="Q16" s="5"/>
      <c r="R16" s="5"/>
      <c r="S16" s="5"/>
    </row>
    <row r="17" spans="1:19" s="29" customFormat="1" ht="34.9" customHeight="1" x14ac:dyDescent="0.3">
      <c r="A17" s="73" t="s">
        <v>36</v>
      </c>
      <c r="B17" s="74" t="s">
        <v>43</v>
      </c>
      <c r="C17" s="74" t="s">
        <v>48</v>
      </c>
      <c r="D17" s="158" t="s">
        <v>49</v>
      </c>
      <c r="E17" s="158"/>
      <c r="F17" s="159"/>
      <c r="G17" s="37"/>
      <c r="H17" s="37"/>
      <c r="I17" s="37"/>
      <c r="J17" s="37"/>
      <c r="L17" s="38"/>
      <c r="M17" s="30"/>
      <c r="N17" s="30"/>
      <c r="Q17" s="31"/>
      <c r="R17" s="31"/>
      <c r="S17" s="31"/>
    </row>
    <row r="18" spans="1:19" s="29" customFormat="1" ht="54" customHeight="1" x14ac:dyDescent="0.3">
      <c r="A18" s="39" t="s">
        <v>285</v>
      </c>
      <c r="B18" s="51">
        <v>80</v>
      </c>
      <c r="C18" s="52">
        <v>45705</v>
      </c>
      <c r="D18" s="160" t="s">
        <v>284</v>
      </c>
      <c r="E18" s="161"/>
      <c r="F18" s="162"/>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1" priority="5">
      <formula>$F1="VALOR INCONSISTENTE"</formula>
    </cfRule>
  </conditionalFormatting>
  <conditionalFormatting sqref="A9:J27">
    <cfRule type="expression" dxfId="1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422F3-415F-46C3-B332-DFBF21B68339}">
  <sheetPr codeName="Planilha45">
    <pageSetUpPr fitToPage="1"/>
  </sheetPr>
  <dimension ref="A1:S18"/>
  <sheetViews>
    <sheetView showGridLines="0" zoomScale="80" zoomScaleNormal="80" workbookViewId="0">
      <pane ySplit="2" topLeftCell="A9" activePane="bottomLeft" state="frozen"/>
      <selection pane="bottomLeft" activeCell="D18" sqref="D18:F18"/>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50" t="s">
        <v>175</v>
      </c>
      <c r="C1" s="151"/>
      <c r="D1" s="152"/>
      <c r="E1" s="9"/>
      <c r="F1" s="2"/>
      <c r="G1" s="1"/>
      <c r="H1" s="2"/>
      <c r="I1" s="2"/>
      <c r="J1" s="2"/>
      <c r="K1" s="3"/>
      <c r="M1" s="3"/>
      <c r="N1" s="3"/>
    </row>
    <row r="2" spans="1:19" s="26" customFormat="1" ht="27" customHeight="1" x14ac:dyDescent="0.25">
      <c r="A2" s="70" t="s">
        <v>26</v>
      </c>
      <c r="B2" s="153" t="s">
        <v>170</v>
      </c>
      <c r="C2" s="154"/>
      <c r="D2" s="15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56" t="s">
        <v>29</v>
      </c>
      <c r="C4" s="156"/>
      <c r="D4" s="156" t="s">
        <v>30</v>
      </c>
      <c r="E4" s="156"/>
      <c r="F4" s="7"/>
      <c r="H4" s="7"/>
      <c r="I4" s="7"/>
      <c r="J4" s="2"/>
      <c r="Q4" s="5"/>
      <c r="R4" s="5"/>
      <c r="S4" s="5"/>
    </row>
    <row r="5" spans="1:19" ht="25.35" customHeight="1" x14ac:dyDescent="0.25">
      <c r="A5" s="87">
        <f>IFERROR(AVERAGE(B7:B1048576),0)</f>
        <v>135.34333333333333</v>
      </c>
      <c r="B5" s="157">
        <f>IFERROR(MEDIAN(B7:B1048576),0)</f>
        <v>131.655</v>
      </c>
      <c r="C5" s="157"/>
      <c r="D5" s="157">
        <f>IFERROR(AVERAGEIFS(B7:B1048576,B7:B1048576,"&lt;"&amp;(A5+IFERROR(_xlfn.STDEV.S(B7:B1048576),0)),B7:B1048576,"&gt;"&amp;(A5-IFERROR(_xlfn.STDEV.S(B7:B1048576),0))),0)</f>
        <v>143.60333333333332</v>
      </c>
      <c r="E5" s="157"/>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231</v>
      </c>
      <c r="B9" s="51">
        <v>97.5</v>
      </c>
      <c r="C9" s="41" t="s">
        <v>179</v>
      </c>
      <c r="D9" s="41" t="s">
        <v>180</v>
      </c>
      <c r="E9" s="42" t="s">
        <v>186</v>
      </c>
      <c r="F9" s="40">
        <v>45301</v>
      </c>
      <c r="G9" s="69" t="s">
        <v>210</v>
      </c>
      <c r="H9" s="41">
        <v>1</v>
      </c>
      <c r="I9" s="41">
        <v>2024</v>
      </c>
      <c r="J9" s="43" t="s">
        <v>192</v>
      </c>
      <c r="L9" s="38"/>
      <c r="M9" s="30"/>
      <c r="N9" s="30"/>
      <c r="Q9" s="31"/>
      <c r="R9" s="31"/>
      <c r="S9" s="31"/>
    </row>
    <row r="10" spans="1:19" s="29" customFormat="1" ht="52.5" customHeight="1" x14ac:dyDescent="0.3">
      <c r="A10" s="36" t="s">
        <v>232</v>
      </c>
      <c r="B10" s="51">
        <v>96.75</v>
      </c>
      <c r="C10" s="41" t="s">
        <v>179</v>
      </c>
      <c r="D10" s="41" t="s">
        <v>180</v>
      </c>
      <c r="E10" s="42" t="s">
        <v>233</v>
      </c>
      <c r="F10" s="40">
        <v>45366</v>
      </c>
      <c r="G10" s="69" t="s">
        <v>213</v>
      </c>
      <c r="H10" s="41">
        <v>2</v>
      </c>
      <c r="I10" s="41">
        <v>2024</v>
      </c>
      <c r="J10" s="43" t="s">
        <v>214</v>
      </c>
      <c r="L10" s="38"/>
      <c r="M10" s="30"/>
      <c r="N10" s="30"/>
      <c r="Q10" s="31"/>
      <c r="R10" s="31"/>
      <c r="S10" s="31"/>
    </row>
    <row r="11" spans="1:19" s="29" customFormat="1" ht="52.5" customHeight="1" x14ac:dyDescent="0.3">
      <c r="A11" s="36" t="s">
        <v>263</v>
      </c>
      <c r="B11" s="51">
        <v>167.5</v>
      </c>
      <c r="C11" s="41" t="s">
        <v>195</v>
      </c>
      <c r="D11" s="41" t="s">
        <v>196</v>
      </c>
      <c r="E11" s="42">
        <v>73263931000156</v>
      </c>
      <c r="F11" s="40">
        <v>45524</v>
      </c>
      <c r="G11" s="69" t="s">
        <v>236</v>
      </c>
      <c r="H11" s="41" t="s">
        <v>237</v>
      </c>
      <c r="I11" s="41" t="s">
        <v>262</v>
      </c>
      <c r="J11" s="43" t="s">
        <v>238</v>
      </c>
      <c r="L11" s="38"/>
      <c r="M11" s="30"/>
      <c r="N11" s="30"/>
      <c r="Q11" s="31"/>
      <c r="R11" s="31"/>
      <c r="S11" s="31"/>
    </row>
    <row r="12" spans="1:19" s="29" customFormat="1" ht="52.5" customHeight="1" x14ac:dyDescent="0.3">
      <c r="A12" s="36" t="s">
        <v>239</v>
      </c>
      <c r="B12" s="51">
        <v>187</v>
      </c>
      <c r="C12" s="41" t="s">
        <v>193</v>
      </c>
      <c r="D12" s="41" t="s">
        <v>180</v>
      </c>
      <c r="E12" s="42" t="s">
        <v>186</v>
      </c>
      <c r="F12" s="40">
        <v>45512</v>
      </c>
      <c r="G12" s="69" t="s">
        <v>240</v>
      </c>
      <c r="H12" s="41">
        <v>19</v>
      </c>
      <c r="I12" s="41">
        <v>2024</v>
      </c>
      <c r="J12" s="43" t="s">
        <v>188</v>
      </c>
      <c r="L12" s="38"/>
      <c r="M12" s="30"/>
      <c r="N12" s="30"/>
      <c r="Q12" s="31"/>
      <c r="R12" s="31"/>
      <c r="S12" s="31"/>
    </row>
    <row r="13" spans="1:19" s="29" customFormat="1" ht="52.5" customHeight="1" x14ac:dyDescent="0.3">
      <c r="A13" s="36" t="s">
        <v>241</v>
      </c>
      <c r="B13" s="51">
        <v>133.31</v>
      </c>
      <c r="C13" s="41" t="s">
        <v>179</v>
      </c>
      <c r="D13" s="41" t="s">
        <v>180</v>
      </c>
      <c r="E13" s="42" t="s">
        <v>235</v>
      </c>
      <c r="F13" s="40">
        <v>45440</v>
      </c>
      <c r="G13" s="69" t="s">
        <v>191</v>
      </c>
      <c r="H13" s="41">
        <v>30</v>
      </c>
      <c r="I13" s="41">
        <v>2024</v>
      </c>
      <c r="J13" s="43" t="s">
        <v>188</v>
      </c>
      <c r="L13" s="38"/>
      <c r="M13" s="30"/>
      <c r="N13" s="30"/>
      <c r="Q13" s="31"/>
      <c r="R13" s="31"/>
      <c r="S13" s="31"/>
    </row>
    <row r="14" spans="1:19" s="65" customFormat="1" ht="40.15" customHeight="1" x14ac:dyDescent="0.3">
      <c r="A14" s="78" t="s">
        <v>42</v>
      </c>
      <c r="B14" s="79"/>
      <c r="C14" s="79"/>
      <c r="D14" s="80"/>
      <c r="E14" s="80"/>
      <c r="F14" s="81"/>
      <c r="G14" s="64"/>
      <c r="H14" s="64"/>
      <c r="I14" s="64"/>
      <c r="J14" s="64"/>
      <c r="L14" s="82"/>
      <c r="Q14" s="66"/>
      <c r="R14" s="66"/>
      <c r="S14" s="66"/>
    </row>
    <row r="15" spans="1:19" s="61" customFormat="1" ht="35.1" customHeight="1" x14ac:dyDescent="0.25">
      <c r="A15" s="58" t="s">
        <v>32</v>
      </c>
      <c r="B15" s="60" t="s">
        <v>43</v>
      </c>
      <c r="C15" s="59" t="s">
        <v>44</v>
      </c>
      <c r="D15" s="60" t="s">
        <v>45</v>
      </c>
      <c r="E15" s="163" t="s">
        <v>46</v>
      </c>
      <c r="F15" s="164"/>
      <c r="G15" s="68"/>
      <c r="H15" s="68"/>
      <c r="I15" s="68"/>
      <c r="J15" s="68"/>
      <c r="M15" s="62"/>
      <c r="N15" s="62"/>
      <c r="Q15" s="63"/>
      <c r="R15" s="63"/>
      <c r="S15" s="63"/>
    </row>
    <row r="16" spans="1:19" ht="40.15" customHeight="1" x14ac:dyDescent="0.25">
      <c r="A16" s="72" t="s">
        <v>47</v>
      </c>
      <c r="B16" s="8"/>
      <c r="C16" s="71"/>
      <c r="D16" s="44"/>
      <c r="E16" s="45"/>
      <c r="F16" s="46"/>
      <c r="G16" s="6"/>
      <c r="H16" s="6"/>
      <c r="I16" s="6"/>
      <c r="J16" s="6"/>
      <c r="L16" s="4"/>
      <c r="M16" s="3"/>
      <c r="N16" s="3"/>
      <c r="Q16" s="5"/>
      <c r="R16" s="5"/>
      <c r="S16" s="5"/>
    </row>
    <row r="17" spans="1:19" s="29" customFormat="1" ht="34.9" customHeight="1" x14ac:dyDescent="0.3">
      <c r="A17" s="73" t="s">
        <v>36</v>
      </c>
      <c r="B17" s="74" t="s">
        <v>43</v>
      </c>
      <c r="C17" s="74" t="s">
        <v>48</v>
      </c>
      <c r="D17" s="158" t="s">
        <v>49</v>
      </c>
      <c r="E17" s="158"/>
      <c r="F17" s="159"/>
      <c r="G17" s="37"/>
      <c r="H17" s="37"/>
      <c r="I17" s="37"/>
      <c r="J17" s="37"/>
      <c r="L17" s="38"/>
      <c r="M17" s="30"/>
      <c r="N17" s="30"/>
      <c r="Q17" s="31"/>
      <c r="R17" s="31"/>
      <c r="S17" s="31"/>
    </row>
    <row r="18" spans="1:19" s="29" customFormat="1" ht="54" customHeight="1" x14ac:dyDescent="0.3">
      <c r="A18" s="39" t="s">
        <v>285</v>
      </c>
      <c r="B18" s="51">
        <v>130</v>
      </c>
      <c r="C18" s="52">
        <v>45705</v>
      </c>
      <c r="D18" s="160" t="s">
        <v>284</v>
      </c>
      <c r="E18" s="161"/>
      <c r="F18" s="162"/>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8" priority="5">
      <formula>$F1="VALOR INCONSISTENTE"</formula>
    </cfRule>
  </conditionalFormatting>
  <conditionalFormatting sqref="A9:J18">
    <cfRule type="expression" dxfId="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AB24-940A-4835-ABFF-046261DE101F}">
  <sheetPr codeName="Planilha46">
    <pageSetUpPr fitToPage="1"/>
  </sheetPr>
  <dimension ref="A1:S20"/>
  <sheetViews>
    <sheetView showGridLines="0" zoomScale="80" zoomScaleNormal="80" workbookViewId="0">
      <pane ySplit="2" topLeftCell="A12" activePane="bottomLeft" state="frozen"/>
      <selection pane="bottomLeft" activeCell="C18" sqref="C18"/>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50" t="s">
        <v>176</v>
      </c>
      <c r="C1" s="151"/>
      <c r="D1" s="152"/>
      <c r="E1" s="9"/>
      <c r="F1" s="2"/>
      <c r="G1" s="1"/>
      <c r="H1" s="2"/>
      <c r="I1" s="2"/>
      <c r="J1" s="2"/>
      <c r="K1" s="3"/>
      <c r="M1" s="3"/>
      <c r="N1" s="3"/>
    </row>
    <row r="2" spans="1:19" s="26" customFormat="1" ht="27" customHeight="1" x14ac:dyDescent="0.25">
      <c r="A2" s="70" t="s">
        <v>26</v>
      </c>
      <c r="B2" s="153" t="s">
        <v>170</v>
      </c>
      <c r="C2" s="154"/>
      <c r="D2" s="15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56" t="s">
        <v>29</v>
      </c>
      <c r="C4" s="156"/>
      <c r="D4" s="156" t="s">
        <v>30</v>
      </c>
      <c r="E4" s="156"/>
      <c r="F4" s="7"/>
      <c r="H4" s="7"/>
      <c r="I4" s="7"/>
      <c r="J4" s="2"/>
      <c r="Q4" s="5"/>
      <c r="R4" s="5"/>
      <c r="S4" s="5"/>
    </row>
    <row r="5" spans="1:19" ht="25.35" customHeight="1" x14ac:dyDescent="0.25">
      <c r="A5" s="87">
        <f>IFERROR(AVERAGE(B7:B1048576),0)</f>
        <v>123.29125000000001</v>
      </c>
      <c r="B5" s="157">
        <f>IFERROR(MEDIAN(B7:B1048576),0)</f>
        <v>119</v>
      </c>
      <c r="C5" s="157"/>
      <c r="D5" s="157">
        <f>IFERROR(AVERAGEIFS(B7:B1048576,B7:B1048576,"&lt;"&amp;(A5+IFERROR(_xlfn.STDEV.S(B7:B1048576),0)),B7:B1048576,"&gt;"&amp;(A5-IFERROR(_xlfn.STDEV.S(B7:B1048576),0))),0)</f>
        <v>119.26600000000001</v>
      </c>
      <c r="E5" s="157"/>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242</v>
      </c>
      <c r="B9" s="51">
        <v>150</v>
      </c>
      <c r="C9" s="41" t="s">
        <v>243</v>
      </c>
      <c r="D9" s="41" t="s">
        <v>196</v>
      </c>
      <c r="E9" s="42" t="s">
        <v>244</v>
      </c>
      <c r="F9" s="40">
        <v>45448</v>
      </c>
      <c r="G9" s="69" t="s">
        <v>245</v>
      </c>
      <c r="H9" s="41" t="s">
        <v>246</v>
      </c>
      <c r="I9" s="41">
        <v>2024</v>
      </c>
      <c r="J9" s="43" t="s">
        <v>238</v>
      </c>
      <c r="L9" s="38"/>
      <c r="M9" s="30"/>
      <c r="N9" s="30"/>
      <c r="Q9" s="31"/>
      <c r="R9" s="31"/>
      <c r="S9" s="31"/>
    </row>
    <row r="10" spans="1:19" s="29" customFormat="1" ht="52.5" customHeight="1" x14ac:dyDescent="0.3">
      <c r="A10" s="36" t="s">
        <v>264</v>
      </c>
      <c r="B10" s="51">
        <v>145</v>
      </c>
      <c r="C10" s="41" t="s">
        <v>179</v>
      </c>
      <c r="D10" s="41" t="s">
        <v>180</v>
      </c>
      <c r="E10" s="42">
        <v>54883014000120</v>
      </c>
      <c r="F10" s="40">
        <v>45601</v>
      </c>
      <c r="G10" s="69" t="s">
        <v>265</v>
      </c>
      <c r="H10" s="41">
        <v>91</v>
      </c>
      <c r="I10" s="41">
        <v>2024</v>
      </c>
      <c r="J10" s="43" t="s">
        <v>188</v>
      </c>
      <c r="L10" s="38"/>
      <c r="M10" s="30"/>
      <c r="N10" s="30"/>
      <c r="Q10" s="31"/>
      <c r="R10" s="31"/>
      <c r="S10" s="31"/>
    </row>
    <row r="11" spans="1:19" s="29" customFormat="1" ht="52.5" customHeight="1" x14ac:dyDescent="0.3">
      <c r="A11" s="36" t="s">
        <v>266</v>
      </c>
      <c r="B11" s="51">
        <v>123</v>
      </c>
      <c r="C11" s="41" t="s">
        <v>179</v>
      </c>
      <c r="D11" s="41" t="s">
        <v>180</v>
      </c>
      <c r="E11" s="42">
        <v>92220656000138</v>
      </c>
      <c r="F11" s="40">
        <v>45517</v>
      </c>
      <c r="G11" s="69" t="s">
        <v>267</v>
      </c>
      <c r="H11" s="41">
        <v>38</v>
      </c>
      <c r="I11" s="41">
        <v>2024</v>
      </c>
      <c r="J11" s="43" t="s">
        <v>183</v>
      </c>
      <c r="L11" s="38"/>
      <c r="M11" s="30"/>
      <c r="N11" s="30"/>
      <c r="Q11" s="31"/>
      <c r="R11" s="31"/>
      <c r="S11" s="31"/>
    </row>
    <row r="12" spans="1:19" s="29" customFormat="1" ht="52.5" customHeight="1" x14ac:dyDescent="0.3">
      <c r="A12" s="36" t="s">
        <v>176</v>
      </c>
      <c r="B12" s="51">
        <v>143.33000000000001</v>
      </c>
      <c r="C12" s="41" t="s">
        <v>179</v>
      </c>
      <c r="D12" s="41" t="s">
        <v>180</v>
      </c>
      <c r="E12" s="42" t="s">
        <v>268</v>
      </c>
      <c r="F12" s="40">
        <v>45426</v>
      </c>
      <c r="G12" s="69" t="s">
        <v>269</v>
      </c>
      <c r="H12" s="41">
        <v>4</v>
      </c>
      <c r="I12" s="41">
        <v>2024</v>
      </c>
      <c r="J12" s="43" t="s">
        <v>192</v>
      </c>
      <c r="L12" s="38"/>
      <c r="M12" s="30"/>
      <c r="N12" s="30"/>
      <c r="Q12" s="31"/>
      <c r="R12" s="31"/>
      <c r="S12" s="31"/>
    </row>
    <row r="13" spans="1:19" s="29" customFormat="1" ht="52.5" customHeight="1" x14ac:dyDescent="0.3">
      <c r="A13" s="36" t="s">
        <v>264</v>
      </c>
      <c r="B13" s="51">
        <v>95</v>
      </c>
      <c r="C13" s="41" t="s">
        <v>179</v>
      </c>
      <c r="D13" s="41" t="s">
        <v>180</v>
      </c>
      <c r="E13" s="42">
        <v>8397588000170</v>
      </c>
      <c r="F13" s="40">
        <v>45384</v>
      </c>
      <c r="G13" s="69" t="s">
        <v>215</v>
      </c>
      <c r="H13" s="41">
        <v>9</v>
      </c>
      <c r="I13" s="41">
        <v>2024</v>
      </c>
      <c r="J13" s="43" t="s">
        <v>183</v>
      </c>
      <c r="L13" s="38"/>
      <c r="M13" s="30"/>
      <c r="N13" s="30"/>
      <c r="Q13" s="31"/>
      <c r="R13" s="31"/>
      <c r="S13" s="31"/>
    </row>
    <row r="14" spans="1:19" s="65" customFormat="1" ht="40.15" customHeight="1" x14ac:dyDescent="0.3">
      <c r="A14" s="78" t="s">
        <v>42</v>
      </c>
      <c r="B14" s="79"/>
      <c r="C14" s="79"/>
      <c r="D14" s="80"/>
      <c r="E14" s="80"/>
      <c r="F14" s="81"/>
      <c r="G14" s="64"/>
      <c r="H14" s="64"/>
      <c r="I14" s="64"/>
      <c r="J14" s="64"/>
      <c r="L14" s="82"/>
      <c r="Q14" s="66"/>
      <c r="R14" s="66"/>
      <c r="S14" s="66"/>
    </row>
    <row r="15" spans="1:19" s="61" customFormat="1" ht="35.1" customHeight="1" x14ac:dyDescent="0.25">
      <c r="A15" s="58" t="s">
        <v>32</v>
      </c>
      <c r="B15" s="60" t="s">
        <v>43</v>
      </c>
      <c r="C15" s="59" t="s">
        <v>44</v>
      </c>
      <c r="D15" s="60" t="s">
        <v>45</v>
      </c>
      <c r="E15" s="163" t="s">
        <v>46</v>
      </c>
      <c r="F15" s="164"/>
      <c r="G15" s="68"/>
      <c r="H15" s="68"/>
      <c r="I15" s="68"/>
      <c r="J15" s="68"/>
      <c r="M15" s="62"/>
      <c r="N15" s="62"/>
      <c r="Q15" s="63"/>
      <c r="R15" s="63"/>
      <c r="S15" s="63"/>
    </row>
    <row r="16" spans="1:19" ht="40.15" customHeight="1" x14ac:dyDescent="0.25">
      <c r="A16" s="72" t="s">
        <v>47</v>
      </c>
      <c r="B16" s="8"/>
      <c r="C16" s="71"/>
      <c r="D16" s="44"/>
      <c r="E16" s="45"/>
      <c r="F16" s="46"/>
      <c r="G16" s="6"/>
      <c r="H16" s="6"/>
      <c r="I16" s="6"/>
      <c r="J16" s="6"/>
      <c r="L16" s="4"/>
      <c r="M16" s="3"/>
      <c r="N16" s="3"/>
      <c r="Q16" s="5"/>
      <c r="R16" s="5"/>
      <c r="S16" s="5"/>
    </row>
    <row r="17" spans="1:19" s="29" customFormat="1" ht="34.9" customHeight="1" x14ac:dyDescent="0.3">
      <c r="A17" s="73" t="s">
        <v>36</v>
      </c>
      <c r="B17" s="74" t="s">
        <v>43</v>
      </c>
      <c r="C17" s="74" t="s">
        <v>48</v>
      </c>
      <c r="D17" s="158" t="s">
        <v>49</v>
      </c>
      <c r="E17" s="158"/>
      <c r="F17" s="159"/>
      <c r="G17" s="37"/>
      <c r="H17" s="37"/>
      <c r="I17" s="37"/>
      <c r="J17" s="37"/>
      <c r="L17" s="38"/>
      <c r="M17" s="30"/>
      <c r="N17" s="30"/>
      <c r="Q17" s="31"/>
      <c r="R17" s="31"/>
      <c r="S17" s="31"/>
    </row>
    <row r="18" spans="1:19" s="29" customFormat="1" ht="36" customHeight="1" x14ac:dyDescent="0.3">
      <c r="A18" s="39" t="s">
        <v>285</v>
      </c>
      <c r="B18" s="51">
        <v>105</v>
      </c>
      <c r="C18" s="52">
        <v>45705</v>
      </c>
      <c r="D18" s="160" t="s">
        <v>284</v>
      </c>
      <c r="E18" s="161"/>
      <c r="F18" s="162"/>
      <c r="G18" s="37"/>
      <c r="H18" s="37"/>
      <c r="I18" s="37"/>
      <c r="J18" s="37"/>
      <c r="L18" s="38"/>
      <c r="M18" s="30"/>
      <c r="N18" s="30"/>
      <c r="Q18" s="31"/>
      <c r="R18" s="31"/>
      <c r="S18" s="31"/>
    </row>
    <row r="19" spans="1:19" ht="35.1" customHeight="1" x14ac:dyDescent="0.25">
      <c r="A19" s="39" t="s">
        <v>287</v>
      </c>
      <c r="B19" s="51">
        <v>115</v>
      </c>
      <c r="C19" s="52">
        <v>45705</v>
      </c>
      <c r="D19" s="160" t="s">
        <v>284</v>
      </c>
      <c r="E19" s="161"/>
      <c r="F19" s="162"/>
    </row>
    <row r="20" spans="1:19" ht="35.1" customHeight="1" x14ac:dyDescent="0.25">
      <c r="A20" s="39" t="s">
        <v>289</v>
      </c>
      <c r="B20" s="51">
        <v>110</v>
      </c>
      <c r="C20" s="52">
        <v>45709</v>
      </c>
      <c r="D20" s="160" t="s">
        <v>284</v>
      </c>
      <c r="E20" s="161"/>
      <c r="F20" s="162"/>
    </row>
  </sheetData>
  <mergeCells count="11">
    <mergeCell ref="B1:D1"/>
    <mergeCell ref="B2:D2"/>
    <mergeCell ref="B4:C4"/>
    <mergeCell ref="D4:E4"/>
    <mergeCell ref="B5:C5"/>
    <mergeCell ref="D5:E5"/>
    <mergeCell ref="D20:F20"/>
    <mergeCell ref="D19:F19"/>
    <mergeCell ref="D17:F17"/>
    <mergeCell ref="D18:F18"/>
    <mergeCell ref="E15:F15"/>
  </mergeCells>
  <conditionalFormatting sqref="F1:F3 F8:F13">
    <cfRule type="expression" dxfId="5" priority="5">
      <formula>$F1="VALOR INCONSISTENTE"</formula>
    </cfRule>
  </conditionalFormatting>
  <conditionalFormatting sqref="A9:J28">
    <cfRule type="expression" dxfId="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E0031-7465-4AFC-8E46-DD5E4CFD9DE4}">
  <sheetPr codeName="Planilha47">
    <pageSetUpPr fitToPage="1"/>
  </sheetPr>
  <dimension ref="A1:S20"/>
  <sheetViews>
    <sheetView showGridLines="0" tabSelected="1" zoomScale="80" zoomScaleNormal="80" workbookViewId="0">
      <pane ySplit="2" topLeftCell="A3" activePane="bottomLeft" state="frozen"/>
      <selection pane="bottomLeft" activeCell="C18" sqref="C18"/>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50" t="s">
        <v>177</v>
      </c>
      <c r="C1" s="151"/>
      <c r="D1" s="152"/>
      <c r="E1" s="9"/>
      <c r="F1" s="2"/>
      <c r="G1" s="1"/>
      <c r="H1" s="2"/>
      <c r="I1" s="2"/>
      <c r="J1" s="2"/>
      <c r="K1" s="3"/>
      <c r="M1" s="3"/>
      <c r="N1" s="3"/>
    </row>
    <row r="2" spans="1:19" s="26" customFormat="1" ht="27" customHeight="1" x14ac:dyDescent="0.25">
      <c r="A2" s="70" t="s">
        <v>26</v>
      </c>
      <c r="B2" s="153" t="s">
        <v>170</v>
      </c>
      <c r="C2" s="154"/>
      <c r="D2" s="15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56" t="s">
        <v>29</v>
      </c>
      <c r="C4" s="156"/>
      <c r="D4" s="156" t="s">
        <v>30</v>
      </c>
      <c r="E4" s="156"/>
      <c r="F4" s="7"/>
      <c r="H4" s="7"/>
      <c r="I4" s="7"/>
      <c r="J4" s="2"/>
      <c r="Q4" s="5"/>
      <c r="R4" s="5"/>
      <c r="S4" s="5"/>
    </row>
    <row r="5" spans="1:19" ht="25.35" customHeight="1" x14ac:dyDescent="0.25">
      <c r="A5" s="87">
        <f>IFERROR(AVERAGE(B7:B1048576),0)</f>
        <v>123.16749999999999</v>
      </c>
      <c r="B5" s="157">
        <f>IFERROR(MEDIAN(B7:B1048576),0)</f>
        <v>117.72</v>
      </c>
      <c r="C5" s="157"/>
      <c r="D5" s="157">
        <f>IFERROR(AVERAGEIFS(B7:B1048576,B7:B1048576,"&lt;"&amp;(A5+IFERROR(_xlfn.STDEV.S(B7:B1048576),0)),B7:B1048576,"&gt;"&amp;(A5-IFERROR(_xlfn.STDEV.S(B7:B1048576),0))),0)</f>
        <v>115.08800000000001</v>
      </c>
      <c r="E5" s="157"/>
    </row>
    <row r="6" spans="1:19" ht="18" customHeight="1" x14ac:dyDescent="0.25">
      <c r="A6" s="76" t="s">
        <v>27</v>
      </c>
      <c r="B6" s="76"/>
      <c r="C6" s="76"/>
      <c r="D6" s="76"/>
      <c r="E6" s="76"/>
    </row>
    <row r="7" spans="1:19" s="55" customFormat="1" ht="40.15" customHeight="1" x14ac:dyDescent="0.35">
      <c r="A7" s="53" t="s">
        <v>31</v>
      </c>
      <c r="B7" s="54"/>
      <c r="C7" s="54"/>
      <c r="D7" s="54"/>
      <c r="E7" s="54"/>
      <c r="F7" s="54"/>
      <c r="G7" s="54"/>
      <c r="H7" s="54"/>
      <c r="I7" s="54"/>
      <c r="J7" s="54"/>
      <c r="L7" s="56"/>
      <c r="Q7" s="57"/>
      <c r="R7" s="57"/>
      <c r="S7" s="57"/>
    </row>
    <row r="8" spans="1:19" s="61" customFormat="1" ht="35.1" customHeight="1" x14ac:dyDescent="0.25">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270</v>
      </c>
      <c r="B9" s="51">
        <v>125</v>
      </c>
      <c r="C9" s="41" t="s">
        <v>179</v>
      </c>
      <c r="D9" s="41" t="s">
        <v>180</v>
      </c>
      <c r="E9" s="42">
        <v>7607806000191</v>
      </c>
      <c r="F9" s="40">
        <v>45426</v>
      </c>
      <c r="G9" s="69" t="s">
        <v>271</v>
      </c>
      <c r="H9" s="41">
        <v>39</v>
      </c>
      <c r="I9" s="41">
        <v>2024</v>
      </c>
      <c r="J9" s="43" t="s">
        <v>183</v>
      </c>
      <c r="L9" s="38"/>
      <c r="M9" s="30"/>
      <c r="N9" s="30"/>
      <c r="Q9" s="31"/>
      <c r="R9" s="31"/>
      <c r="S9" s="31"/>
    </row>
    <row r="10" spans="1:19" s="29" customFormat="1" ht="52.5" customHeight="1" x14ac:dyDescent="0.3">
      <c r="A10" s="36" t="s">
        <v>177</v>
      </c>
      <c r="B10" s="51">
        <v>160</v>
      </c>
      <c r="C10" s="41" t="s">
        <v>179</v>
      </c>
      <c r="D10" s="41" t="s">
        <v>180</v>
      </c>
      <c r="E10" s="42" t="s">
        <v>268</v>
      </c>
      <c r="F10" s="40">
        <v>45576</v>
      </c>
      <c r="G10" s="69" t="s">
        <v>272</v>
      </c>
      <c r="H10" s="41">
        <v>117</v>
      </c>
      <c r="I10" s="41">
        <v>2024</v>
      </c>
      <c r="J10" s="43" t="s">
        <v>188</v>
      </c>
      <c r="L10" s="38"/>
      <c r="M10" s="30"/>
      <c r="N10" s="30"/>
      <c r="Q10" s="31"/>
      <c r="R10" s="31"/>
      <c r="S10" s="31"/>
    </row>
    <row r="11" spans="1:19" s="29" customFormat="1" ht="52.5" customHeight="1" x14ac:dyDescent="0.3">
      <c r="A11" s="36" t="s">
        <v>270</v>
      </c>
      <c r="B11" s="51">
        <v>149.9</v>
      </c>
      <c r="C11" s="41" t="s">
        <v>179</v>
      </c>
      <c r="D11" s="41" t="s">
        <v>196</v>
      </c>
      <c r="E11" s="42">
        <v>85406858000103</v>
      </c>
      <c r="F11" s="40">
        <v>45439</v>
      </c>
      <c r="G11" s="69" t="s">
        <v>273</v>
      </c>
      <c r="H11" s="41" t="s">
        <v>274</v>
      </c>
      <c r="I11" s="41" t="s">
        <v>262</v>
      </c>
      <c r="J11" s="43" t="s">
        <v>225</v>
      </c>
      <c r="L11" s="38"/>
      <c r="M11" s="30"/>
      <c r="N11" s="30"/>
      <c r="Q11" s="31"/>
      <c r="R11" s="31"/>
      <c r="S11" s="31"/>
    </row>
    <row r="12" spans="1:19" s="29" customFormat="1" ht="52.5" customHeight="1" x14ac:dyDescent="0.3">
      <c r="A12" s="36" t="s">
        <v>270</v>
      </c>
      <c r="B12" s="51">
        <v>100</v>
      </c>
      <c r="C12" s="41" t="s">
        <v>179</v>
      </c>
      <c r="D12" s="41" t="s">
        <v>180</v>
      </c>
      <c r="E12" s="42">
        <v>10603878000175</v>
      </c>
      <c r="F12" s="40">
        <v>45601</v>
      </c>
      <c r="G12" s="69" t="s">
        <v>275</v>
      </c>
      <c r="H12" s="41">
        <v>302</v>
      </c>
      <c r="I12" s="41">
        <v>2024</v>
      </c>
      <c r="J12" s="43" t="s">
        <v>276</v>
      </c>
      <c r="L12" s="38"/>
      <c r="M12" s="30"/>
      <c r="N12" s="30"/>
      <c r="Q12" s="31"/>
      <c r="R12" s="31"/>
      <c r="S12" s="31"/>
    </row>
    <row r="13" spans="1:19" s="29" customFormat="1" ht="52.5" customHeight="1" x14ac:dyDescent="0.3">
      <c r="A13" s="36" t="s">
        <v>247</v>
      </c>
      <c r="B13" s="51">
        <v>120.44</v>
      </c>
      <c r="C13" s="41" t="s">
        <v>201</v>
      </c>
      <c r="D13" s="41" t="s">
        <v>202</v>
      </c>
      <c r="E13" s="42" t="s">
        <v>248</v>
      </c>
      <c r="F13" s="40">
        <v>45526</v>
      </c>
      <c r="G13" s="69" t="s">
        <v>249</v>
      </c>
      <c r="H13" s="41">
        <v>79</v>
      </c>
      <c r="I13" s="41">
        <v>2024</v>
      </c>
      <c r="J13" s="43" t="s">
        <v>203</v>
      </c>
      <c r="L13" s="38"/>
      <c r="M13" s="30"/>
      <c r="N13" s="30"/>
      <c r="Q13" s="31"/>
      <c r="R13" s="31"/>
      <c r="S13" s="31"/>
    </row>
    <row r="14" spans="1:19" s="65" customFormat="1" ht="40.15" customHeight="1" x14ac:dyDescent="0.3">
      <c r="A14" s="78" t="s">
        <v>42</v>
      </c>
      <c r="B14" s="79"/>
      <c r="C14" s="79"/>
      <c r="D14" s="80"/>
      <c r="E14" s="80"/>
      <c r="F14" s="81"/>
      <c r="G14" s="64"/>
      <c r="H14" s="64"/>
      <c r="I14" s="64"/>
      <c r="J14" s="64"/>
      <c r="L14" s="82"/>
      <c r="Q14" s="66"/>
      <c r="R14" s="66"/>
      <c r="S14" s="66"/>
    </row>
    <row r="15" spans="1:19" s="61" customFormat="1" ht="35.1" customHeight="1" x14ac:dyDescent="0.25">
      <c r="A15" s="58" t="s">
        <v>32</v>
      </c>
      <c r="B15" s="60" t="s">
        <v>43</v>
      </c>
      <c r="C15" s="59" t="s">
        <v>44</v>
      </c>
      <c r="D15" s="60" t="s">
        <v>45</v>
      </c>
      <c r="E15" s="163" t="s">
        <v>46</v>
      </c>
      <c r="F15" s="164"/>
      <c r="G15" s="68"/>
      <c r="H15" s="68"/>
      <c r="I15" s="68"/>
      <c r="J15" s="68"/>
      <c r="M15" s="62"/>
      <c r="N15" s="62"/>
      <c r="Q15" s="63"/>
      <c r="R15" s="63"/>
      <c r="S15" s="63"/>
    </row>
    <row r="16" spans="1:19" ht="40.15" customHeight="1" x14ac:dyDescent="0.25">
      <c r="A16" s="72" t="s">
        <v>47</v>
      </c>
      <c r="B16" s="8"/>
      <c r="C16" s="71"/>
      <c r="D16" s="44"/>
      <c r="E16" s="45"/>
      <c r="F16" s="46"/>
      <c r="G16" s="6"/>
      <c r="H16" s="6"/>
      <c r="I16" s="6"/>
      <c r="J16" s="6"/>
      <c r="L16" s="4"/>
      <c r="M16" s="3"/>
      <c r="N16" s="3"/>
      <c r="Q16" s="5"/>
      <c r="R16" s="5"/>
      <c r="S16" s="5"/>
    </row>
    <row r="17" spans="1:19" s="29" customFormat="1" ht="34.9" customHeight="1" x14ac:dyDescent="0.3">
      <c r="A17" s="73" t="s">
        <v>36</v>
      </c>
      <c r="B17" s="74" t="s">
        <v>43</v>
      </c>
      <c r="C17" s="74" t="s">
        <v>48</v>
      </c>
      <c r="D17" s="158" t="s">
        <v>49</v>
      </c>
      <c r="E17" s="158"/>
      <c r="F17" s="159"/>
      <c r="G17" s="37"/>
      <c r="H17" s="37"/>
      <c r="I17" s="37"/>
      <c r="J17" s="37"/>
      <c r="L17" s="38"/>
      <c r="M17" s="30"/>
      <c r="N17" s="30"/>
      <c r="Q17" s="31"/>
      <c r="R17" s="31"/>
      <c r="S17" s="31"/>
    </row>
    <row r="18" spans="1:19" s="29" customFormat="1" ht="36" customHeight="1" x14ac:dyDescent="0.3">
      <c r="A18" s="39" t="s">
        <v>285</v>
      </c>
      <c r="B18" s="51">
        <v>105</v>
      </c>
      <c r="C18" s="52">
        <v>45705</v>
      </c>
      <c r="D18" s="160" t="s">
        <v>284</v>
      </c>
      <c r="E18" s="161"/>
      <c r="F18" s="162"/>
      <c r="G18" s="37"/>
      <c r="H18" s="37"/>
      <c r="I18" s="37"/>
      <c r="J18" s="37"/>
      <c r="L18" s="38"/>
      <c r="M18" s="30"/>
      <c r="N18" s="30"/>
      <c r="Q18" s="31"/>
      <c r="R18" s="31"/>
      <c r="S18" s="31"/>
    </row>
    <row r="19" spans="1:19" ht="35.1" customHeight="1" x14ac:dyDescent="0.25">
      <c r="A19" s="39" t="s">
        <v>287</v>
      </c>
      <c r="B19" s="51">
        <v>115</v>
      </c>
      <c r="C19" s="52">
        <v>45705</v>
      </c>
      <c r="D19" s="160" t="s">
        <v>284</v>
      </c>
      <c r="E19" s="161"/>
      <c r="F19" s="162"/>
    </row>
    <row r="20" spans="1:19" ht="35.1" customHeight="1" x14ac:dyDescent="0.25">
      <c r="A20" s="39" t="s">
        <v>289</v>
      </c>
      <c r="B20" s="51">
        <v>110</v>
      </c>
      <c r="C20" s="52">
        <v>45709</v>
      </c>
      <c r="D20" s="160" t="s">
        <v>284</v>
      </c>
      <c r="E20" s="161"/>
      <c r="F20" s="162"/>
    </row>
  </sheetData>
  <mergeCells count="11">
    <mergeCell ref="B1:D1"/>
    <mergeCell ref="B2:D2"/>
    <mergeCell ref="B4:C4"/>
    <mergeCell ref="D4:E4"/>
    <mergeCell ref="B5:C5"/>
    <mergeCell ref="D5:E5"/>
    <mergeCell ref="D20:F20"/>
    <mergeCell ref="D19:F19"/>
    <mergeCell ref="D17:F17"/>
    <mergeCell ref="D18:F18"/>
    <mergeCell ref="E15:F15"/>
  </mergeCells>
  <conditionalFormatting sqref="F1:F3 F8:F13">
    <cfRule type="expression" dxfId="2" priority="5">
      <formula>$F1="VALOR INCONSISTENTE"</formula>
    </cfRule>
  </conditionalFormatting>
  <conditionalFormatting sqref="A9:J28">
    <cfRule type="expression" dxfId="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57</v>
      </c>
    </row>
    <row r="24288" spans="1844:1844" x14ac:dyDescent="0.25">
      <c r="BRX24288" t="s">
        <v>58</v>
      </c>
    </row>
    <row r="79466" spans="11867:11867" x14ac:dyDescent="0.25">
      <c r="QNK79466" t="s">
        <v>59</v>
      </c>
    </row>
    <row r="95881" spans="13812:13812" x14ac:dyDescent="0.25">
      <c r="TKF95881" t="s">
        <v>60</v>
      </c>
    </row>
    <row r="113333" spans="214:214" x14ac:dyDescent="0.25">
      <c r="HF113333" t="s">
        <v>61</v>
      </c>
    </row>
    <row r="120283" spans="10134:10134" x14ac:dyDescent="0.25">
      <c r="NYT120283" t="s">
        <v>62</v>
      </c>
    </row>
    <row r="121754" spans="6161:6161" x14ac:dyDescent="0.25">
      <c r="IBY121754" t="s">
        <v>63</v>
      </c>
    </row>
    <row r="122485" spans="558:558" x14ac:dyDescent="0.25">
      <c r="UL122485" t="s">
        <v>64</v>
      </c>
    </row>
    <row r="135581" spans="14555:14555" x14ac:dyDescent="0.25">
      <c r="UMU135581" t="s">
        <v>65</v>
      </c>
    </row>
    <row r="161465" spans="2615:2615" x14ac:dyDescent="0.25">
      <c r="CVO161465" t="s">
        <v>66</v>
      </c>
    </row>
    <row r="168375" spans="8394:8394" x14ac:dyDescent="0.25">
      <c r="LJV168375" t="s">
        <v>67</v>
      </c>
    </row>
    <row r="168981" spans="6779:6779" x14ac:dyDescent="0.25">
      <c r="IZS168981" t="s">
        <v>68</v>
      </c>
    </row>
    <row r="174813" spans="7751:7751" x14ac:dyDescent="0.25">
      <c r="KLC174813" t="s">
        <v>69</v>
      </c>
    </row>
    <row r="182977" spans="10586:10586" x14ac:dyDescent="0.25">
      <c r="OQD182977" t="s">
        <v>70</v>
      </c>
    </row>
    <row r="183266" spans="4797:4797" x14ac:dyDescent="0.25">
      <c r="GBM183266" t="s">
        <v>71</v>
      </c>
    </row>
    <row r="187059" spans="12800:12800" x14ac:dyDescent="0.25">
      <c r="RXH187059" t="s">
        <v>72</v>
      </c>
    </row>
    <row r="201402" spans="14351:14351" x14ac:dyDescent="0.25">
      <c r="UEY201402" t="s">
        <v>73</v>
      </c>
    </row>
    <row r="204101" spans="435:435" x14ac:dyDescent="0.25">
      <c r="PS204101" t="s">
        <v>74</v>
      </c>
    </row>
    <row r="207956" spans="13603:13603" x14ac:dyDescent="0.25">
      <c r="TCE207956" t="s">
        <v>75</v>
      </c>
    </row>
    <row r="208967" spans="8275:8275" x14ac:dyDescent="0.25">
      <c r="LFG208967" t="s">
        <v>76</v>
      </c>
    </row>
    <row r="210856" spans="8802:8802" x14ac:dyDescent="0.25">
      <c r="LZN210856" t="s">
        <v>77</v>
      </c>
    </row>
    <row r="212137" spans="2342:2342" x14ac:dyDescent="0.25">
      <c r="CLB212137" t="s">
        <v>78</v>
      </c>
    </row>
    <row r="221935" spans="15876:15876" x14ac:dyDescent="0.25">
      <c r="WLP221935" t="s">
        <v>79</v>
      </c>
    </row>
    <row r="232839" spans="1228:1228" x14ac:dyDescent="0.25">
      <c r="AUF232839" t="s">
        <v>80</v>
      </c>
    </row>
    <row r="233143" spans="3284:3284" x14ac:dyDescent="0.25">
      <c r="DVH233143" t="s">
        <v>81</v>
      </c>
    </row>
    <row r="233724" spans="7398:7398" x14ac:dyDescent="0.25">
      <c r="JXN233724" t="s">
        <v>82</v>
      </c>
    </row>
    <row r="244974" spans="6350:6350" x14ac:dyDescent="0.25">
      <c r="IJF244974" t="s">
        <v>83</v>
      </c>
    </row>
    <row r="245502" spans="4179:4179" x14ac:dyDescent="0.25">
      <c r="FDS245502" t="s">
        <v>84</v>
      </c>
    </row>
    <row r="250967" spans="7857:7857" x14ac:dyDescent="0.25">
      <c r="KPE250967" t="s">
        <v>85</v>
      </c>
    </row>
    <row r="272430" spans="2838:2838" x14ac:dyDescent="0.25">
      <c r="DED272430" t="s">
        <v>86</v>
      </c>
    </row>
    <row r="286293" spans="12886:12886" x14ac:dyDescent="0.25">
      <c r="SAP286293" t="s">
        <v>87</v>
      </c>
    </row>
    <row r="309519" spans="2962:2962" x14ac:dyDescent="0.25">
      <c r="DIX309519" t="s">
        <v>88</v>
      </c>
    </row>
    <row r="322889" spans="7588:7588" x14ac:dyDescent="0.25">
      <c r="KEV322889" t="s">
        <v>89</v>
      </c>
    </row>
    <row r="323135" spans="13999:13999" x14ac:dyDescent="0.25">
      <c r="TRK323135" t="s">
        <v>90</v>
      </c>
    </row>
    <row r="337408" spans="9770:9770" x14ac:dyDescent="0.25">
      <c r="NKT337408" t="s">
        <v>91</v>
      </c>
    </row>
    <row r="344741" spans="11941:11941" x14ac:dyDescent="0.25">
      <c r="QQG344741" t="s">
        <v>92</v>
      </c>
    </row>
    <row r="364835" spans="3586:3586" x14ac:dyDescent="0.25">
      <c r="EGX364835" t="s">
        <v>93</v>
      </c>
    </row>
    <row r="373702" spans="11066:11066" x14ac:dyDescent="0.25">
      <c r="PIP373702" t="s">
        <v>94</v>
      </c>
    </row>
    <row r="375786" spans="5149:5149" x14ac:dyDescent="0.25">
      <c r="GPA375786" t="s">
        <v>95</v>
      </c>
    </row>
    <row r="376947" spans="2991:2991" x14ac:dyDescent="0.25">
      <c r="DKA376947" t="s">
        <v>96</v>
      </c>
    </row>
    <row r="392157" spans="11710:11710" x14ac:dyDescent="0.25">
      <c r="QHJ392157" t="s">
        <v>97</v>
      </c>
    </row>
    <row r="407751" spans="14284:14284" x14ac:dyDescent="0.25">
      <c r="UCJ407751" t="s">
        <v>98</v>
      </c>
    </row>
    <row r="430839" spans="2012:2012" x14ac:dyDescent="0.25">
      <c r="BYJ430839" t="s">
        <v>99</v>
      </c>
    </row>
    <row r="431366" spans="4819:4819" x14ac:dyDescent="0.25">
      <c r="GCI431366" t="s">
        <v>100</v>
      </c>
    </row>
    <row r="441816" spans="9746:9746" x14ac:dyDescent="0.25">
      <c r="NJV441816" t="s">
        <v>101</v>
      </c>
    </row>
    <row r="444202" spans="4114:4114" x14ac:dyDescent="0.25">
      <c r="FBF444202" t="s">
        <v>102</v>
      </c>
    </row>
    <row r="451517" spans="9907:9907" x14ac:dyDescent="0.25">
      <c r="NQA451517" t="s">
        <v>103</v>
      </c>
    </row>
    <row r="477297" spans="10925:10925" x14ac:dyDescent="0.25">
      <c r="PDE477297" t="s">
        <v>104</v>
      </c>
    </row>
    <row r="477777" spans="1804:1804" x14ac:dyDescent="0.25">
      <c r="BQJ477777" t="s">
        <v>105</v>
      </c>
    </row>
    <row r="482509" spans="10084:10084" x14ac:dyDescent="0.25">
      <c r="NWV482509" t="s">
        <v>106</v>
      </c>
    </row>
    <row r="498728" spans="2194:2194" x14ac:dyDescent="0.25">
      <c r="CFJ498728" t="s">
        <v>107</v>
      </c>
    </row>
    <row r="515219" spans="795:795" x14ac:dyDescent="0.25">
      <c r="ADO515219" t="s">
        <v>108</v>
      </c>
    </row>
    <row r="523182" spans="1975:1975" x14ac:dyDescent="0.25">
      <c r="BWY523182" t="s">
        <v>109</v>
      </c>
    </row>
    <row r="526921" spans="11152:11152" x14ac:dyDescent="0.25">
      <c r="PLX526921" t="s">
        <v>110</v>
      </c>
    </row>
    <row r="531141" spans="1831:1831" x14ac:dyDescent="0.25">
      <c r="BRK531141" t="s">
        <v>111</v>
      </c>
    </row>
    <row r="543034" spans="14392:14392" x14ac:dyDescent="0.25">
      <c r="UGN543034" t="s">
        <v>112</v>
      </c>
    </row>
    <row r="543196" spans="9139:9139" x14ac:dyDescent="0.25">
      <c r="MMM543196" t="s">
        <v>113</v>
      </c>
    </row>
    <row r="568067" spans="6438:6438" x14ac:dyDescent="0.25">
      <c r="IMP568067" t="s">
        <v>114</v>
      </c>
    </row>
    <row r="569649" spans="8456:8456" x14ac:dyDescent="0.25">
      <c r="LMF569649" t="s">
        <v>115</v>
      </c>
    </row>
    <row r="570884" spans="5195:5195" x14ac:dyDescent="0.25">
      <c r="GQU570884" t="s">
        <v>116</v>
      </c>
    </row>
    <row r="571960" spans="5294:5294" x14ac:dyDescent="0.25">
      <c r="GUP571960" t="s">
        <v>117</v>
      </c>
    </row>
    <row r="595202" spans="3894:3894" x14ac:dyDescent="0.25">
      <c r="EST595202" t="s">
        <v>118</v>
      </c>
    </row>
    <row r="596636" spans="5120:5120" x14ac:dyDescent="0.25">
      <c r="GNX596636" t="s">
        <v>119</v>
      </c>
    </row>
    <row r="610300" spans="8599:8599" x14ac:dyDescent="0.25">
      <c r="LRS610300" t="s">
        <v>120</v>
      </c>
    </row>
    <row r="614630" spans="9341:9341" x14ac:dyDescent="0.25">
      <c r="MUG614630" t="s">
        <v>121</v>
      </c>
    </row>
    <row r="623552" spans="5168:5168" x14ac:dyDescent="0.25">
      <c r="GPT623552" t="s">
        <v>122</v>
      </c>
    </row>
    <row r="628206" spans="5289:5289" x14ac:dyDescent="0.25">
      <c r="GUK628206" t="s">
        <v>123</v>
      </c>
    </row>
    <row r="631400" spans="2674:2674" x14ac:dyDescent="0.25">
      <c r="CXV631400" t="s">
        <v>124</v>
      </c>
    </row>
    <row r="633685" spans="1197:1197" x14ac:dyDescent="0.25">
      <c r="ATA633685" t="s">
        <v>125</v>
      </c>
    </row>
    <row r="653826" spans="6767:6767" x14ac:dyDescent="0.25">
      <c r="IZG653826" t="s">
        <v>126</v>
      </c>
    </row>
    <row r="661282" spans="3538:3538" x14ac:dyDescent="0.25">
      <c r="EFB661282" t="s">
        <v>127</v>
      </c>
    </row>
    <row r="683533" spans="175:175" x14ac:dyDescent="0.25">
      <c r="FS683533" t="s">
        <v>128</v>
      </c>
    </row>
    <row r="688415" spans="3830:3830" x14ac:dyDescent="0.25">
      <c r="EQH688415" t="s">
        <v>129</v>
      </c>
    </row>
    <row r="704608" spans="8147:8147" x14ac:dyDescent="0.25">
      <c r="LAI704608" t="s">
        <v>130</v>
      </c>
    </row>
    <row r="713740" spans="9938:9938" x14ac:dyDescent="0.25">
      <c r="NRF713740" t="s">
        <v>131</v>
      </c>
    </row>
    <row r="742474" spans="5631:5631" x14ac:dyDescent="0.25">
      <c r="HHO742474" t="s">
        <v>132</v>
      </c>
    </row>
    <row r="743721" spans="4625:4625" x14ac:dyDescent="0.25">
      <c r="FUW743721" t="s">
        <v>133</v>
      </c>
    </row>
    <row r="744794" spans="12410:12410" x14ac:dyDescent="0.25">
      <c r="RIH744794" t="s">
        <v>134</v>
      </c>
    </row>
    <row r="757134" spans="11308:11308" x14ac:dyDescent="0.25">
      <c r="PRX757134" t="s">
        <v>135</v>
      </c>
    </row>
    <row r="757947" spans="12029:12029" x14ac:dyDescent="0.25">
      <c r="QTQ757947" t="s">
        <v>136</v>
      </c>
    </row>
    <row r="766886" spans="5565:5565" x14ac:dyDescent="0.25">
      <c r="HFA766886" t="s">
        <v>137</v>
      </c>
    </row>
    <row r="766898" spans="4539:4539" x14ac:dyDescent="0.25">
      <c r="FRO766898" t="s">
        <v>138</v>
      </c>
    </row>
    <row r="795430" spans="4682:4682" x14ac:dyDescent="0.25">
      <c r="FXB795430" t="s">
        <v>139</v>
      </c>
    </row>
    <row r="805485" spans="11020:11020" x14ac:dyDescent="0.25">
      <c r="PGV805485" t="s">
        <v>140</v>
      </c>
    </row>
    <row r="811790" spans="12926:12926" x14ac:dyDescent="0.25">
      <c r="SCD811790" t="s">
        <v>141</v>
      </c>
    </row>
    <row r="819031" spans="12299:12299" x14ac:dyDescent="0.25">
      <c r="REA819031" t="s">
        <v>142</v>
      </c>
    </row>
    <row r="847001" spans="10991:10991" x14ac:dyDescent="0.25">
      <c r="PFS847001" t="s">
        <v>143</v>
      </c>
    </row>
    <row r="855741" spans="16101:16101" x14ac:dyDescent="0.25">
      <c r="WUG855741" t="s">
        <v>144</v>
      </c>
    </row>
    <row r="857196" spans="8530:8530" x14ac:dyDescent="0.25">
      <c r="LPB857196" t="s">
        <v>145</v>
      </c>
    </row>
    <row r="866818" spans="3:3" x14ac:dyDescent="0.25">
      <c r="C866818" t="s">
        <v>146</v>
      </c>
    </row>
    <row r="871142" spans="4574:4574" x14ac:dyDescent="0.25">
      <c r="FSX871142" t="s">
        <v>147</v>
      </c>
    </row>
    <row r="885368" spans="2857:2857" x14ac:dyDescent="0.25">
      <c r="DEW885368" t="s">
        <v>148</v>
      </c>
    </row>
    <row r="886390" spans="6631:6631" x14ac:dyDescent="0.25">
      <c r="IUA886390" t="s">
        <v>149</v>
      </c>
    </row>
    <row r="909183" spans="7941:7941" x14ac:dyDescent="0.25">
      <c r="KSK909183" t="s">
        <v>150</v>
      </c>
    </row>
    <row r="921185" spans="13003:13003" x14ac:dyDescent="0.25">
      <c r="SFC921185" t="s">
        <v>151</v>
      </c>
    </row>
    <row r="929502" spans="5965:5965" x14ac:dyDescent="0.25">
      <c r="HUK929502" t="s">
        <v>152</v>
      </c>
    </row>
    <row r="933815" spans="8984:8984" x14ac:dyDescent="0.25">
      <c r="MGN933815" t="s">
        <v>153</v>
      </c>
    </row>
    <row r="938189" spans="7657:7657" x14ac:dyDescent="0.25">
      <c r="KHM938189" t="s">
        <v>154</v>
      </c>
    </row>
    <row r="957320" spans="7250:7250" x14ac:dyDescent="0.25">
      <c r="JRV957320" t="s">
        <v>155</v>
      </c>
    </row>
    <row r="958646" spans="11046:11046" x14ac:dyDescent="0.25">
      <c r="PHV958646" t="s">
        <v>156</v>
      </c>
    </row>
    <row r="974296" spans="6131:6131" x14ac:dyDescent="0.25">
      <c r="IAU974296" t="s">
        <v>157</v>
      </c>
    </row>
    <row r="985602" spans="11239:11239" x14ac:dyDescent="0.25">
      <c r="PPG985602" t="s">
        <v>158</v>
      </c>
    </row>
    <row r="986867" spans="6039:6039" x14ac:dyDescent="0.25">
      <c r="HXG986867" t="s">
        <v>159</v>
      </c>
    </row>
    <row r="989493" spans="12018:12018" x14ac:dyDescent="0.25">
      <c r="QTF989493" t="s">
        <v>160</v>
      </c>
    </row>
    <row r="999089" spans="5964:5964" x14ac:dyDescent="0.25">
      <c r="HUJ999089" t="s">
        <v>161</v>
      </c>
    </row>
    <row r="1002792" spans="10036:10036" x14ac:dyDescent="0.25">
      <c r="NUZ1002792" t="s">
        <v>162</v>
      </c>
    </row>
    <row r="1018289" spans="12675:12675" x14ac:dyDescent="0.25">
      <c r="RSM1018289" t="s">
        <v>163</v>
      </c>
    </row>
    <row r="1024703" spans="3742:3742" x14ac:dyDescent="0.25">
      <c r="EMX1024703" t="s">
        <v>164</v>
      </c>
    </row>
    <row r="1035398" spans="9869:9869" x14ac:dyDescent="0.25">
      <c r="NOO1035398" t="s">
        <v>165</v>
      </c>
    </row>
    <row r="1036858" spans="5143:5143" x14ac:dyDescent="0.25">
      <c r="GOU1036858" t="s">
        <v>166</v>
      </c>
    </row>
    <row r="1043729" spans="2750:2750" x14ac:dyDescent="0.25">
      <c r="DAT1043729" t="s">
        <v>167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11</vt:i4>
      </vt:variant>
    </vt:vector>
  </HeadingPairs>
  <TitlesOfParts>
    <vt:vector size="23" baseType="lpstr">
      <vt:lpstr>FORNECEDOR</vt:lpstr>
      <vt:lpstr>RESUMO</vt:lpstr>
      <vt:lpstr>MODELO</vt:lpstr>
      <vt:lpstr>1</vt:lpstr>
      <vt:lpstr>2</vt:lpstr>
      <vt:lpstr>3</vt:lpstr>
      <vt:lpstr>4</vt:lpstr>
      <vt:lpstr>5</vt:lpstr>
      <vt:lpstr>6</vt:lpstr>
      <vt:lpstr>7</vt:lpstr>
      <vt:lpstr>8</vt:lpstr>
      <vt:lpstr>9</vt:lpstr>
      <vt:lpstr>RESUMO!Area_de_impressao</vt:lpstr>
      <vt:lpstr>'1'!Titulos_de_impressao</vt:lpstr>
      <vt:lpstr>'3'!Titulos_de_impressao</vt:lpstr>
      <vt:lpstr>'4'!Titulos_de_impressao</vt:lpstr>
      <vt:lpstr>'5'!Titulos_de_impressao</vt:lpstr>
      <vt:lpstr>'6'!Titulos_de_impressao</vt:lpstr>
      <vt:lpstr>'7'!Titulos_de_impressao</vt:lpstr>
      <vt:lpstr>'8'!Titulos_de_impressao</vt:lpstr>
      <vt:lpstr>'9'!Titulos_de_impressao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PME_Compras</cp:lastModifiedBy>
  <cp:revision/>
  <cp:lastPrinted>2025-02-21T17:26:05Z</cp:lastPrinted>
  <dcterms:created xsi:type="dcterms:W3CDTF">2023-09-15T20:00:22Z</dcterms:created>
  <dcterms:modified xsi:type="dcterms:W3CDTF">2025-02-25T12:29:46Z</dcterms:modified>
  <cp:category/>
  <cp:contentStatus/>
</cp:coreProperties>
</file>