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EstaPastaDeTrabalho"/>
  <mc:AlternateContent xmlns:mc="http://schemas.openxmlformats.org/markup-compatibility/2006">
    <mc:Choice Requires="x15">
      <x15ac:absPath xmlns:x15ac="http://schemas.microsoft.com/office/spreadsheetml/2010/11/ac" url="\\DESKTOP-KRF5U2D\Licitacoes-Compras\Ernestina - Arquivos Recuperados\Compras\DOCUMENTOS EDITAIS ANO 2025\DOCUMENTOS EDITAIS 2025 - PREGÃO ELETRÔNICO\PREGÃO ELETRONICO Nº XX - 2025 - TUBOS DE CONCRETO\"/>
    </mc:Choice>
  </mc:AlternateContent>
  <xr:revisionPtr revIDLastSave="0" documentId="8_{A9317BC8-0EEE-456A-9DB0-2ACE04B84EBF}" xr6:coauthVersionLast="47" xr6:coauthVersionMax="47" xr10:uidLastSave="{00000000-0000-0000-0000-000000000000}"/>
  <bookViews>
    <workbookView xWindow="-120" yWindow="-120" windowWidth="20730" windowHeight="1116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 name="2" sheetId="7" r:id="rId7"/>
    <sheet name="03" sheetId="8" r:id="rId8"/>
    <sheet name="04" sheetId="9" r:id="rId9"/>
    <sheet name="5" sheetId="10" r:id="rId10"/>
    <sheet name="6" sheetId="11" r:id="rId11"/>
    <sheet name="7" sheetId="12" r:id="rId12"/>
    <sheet name="8" sheetId="13" r:id="rId13"/>
    <sheet name="9" sheetId="14" r:id="rId14"/>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14" l="1"/>
  <c r="B5" i="14"/>
  <c r="A5" i="14"/>
  <c r="D5" i="13"/>
  <c r="B5" i="13"/>
  <c r="A5" i="13"/>
  <c r="D5" i="12"/>
  <c r="B5" i="12"/>
  <c r="A5" i="12"/>
  <c r="B5" i="11"/>
  <c r="A5" i="11"/>
  <c r="D5" i="11" s="1"/>
  <c r="B5" i="10"/>
  <c r="A5" i="10"/>
  <c r="D5" i="10" s="1"/>
  <c r="D5" i="9"/>
  <c r="B5" i="9"/>
  <c r="A5" i="9"/>
  <c r="D5" i="8"/>
  <c r="B5" i="8"/>
  <c r="A5" i="8"/>
  <c r="B5" i="7"/>
  <c r="A5" i="7"/>
  <c r="D5" i="7" s="1"/>
  <c r="B5" i="6"/>
  <c r="A5" i="6"/>
  <c r="D5" i="6" s="1"/>
  <c r="E12" i="4" a="1"/>
  <c r="E12" i="4" s="1"/>
  <c r="E13" i="4" s="1" a="1"/>
  <c r="E13"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4" i="4" a="1"/>
  <c r="E14" i="4" l="1"/>
  <c r="E3" i="4"/>
  <c r="E4" i="4" a="1"/>
  <c r="E15" i="4" a="1"/>
  <c r="E15" i="4" l="1"/>
  <c r="E4" i="4"/>
  <c r="E16" i="4" a="1"/>
  <c r="E5" i="4" a="1"/>
  <c r="E5" i="4" l="1"/>
  <c r="E16" i="4"/>
  <c r="E6" i="4" a="1"/>
  <c r="E17" i="4" a="1"/>
  <c r="E17" i="4" l="1"/>
  <c r="E6" i="4"/>
  <c r="E18" i="4" a="1"/>
  <c r="E7" i="4" a="1"/>
  <c r="E7" i="4" l="1"/>
  <c r="E18" i="4"/>
  <c r="E8" i="4" a="1"/>
  <c r="E19" i="4" a="1"/>
  <c r="E19" i="4" l="1"/>
  <c r="E8" i="4"/>
  <c r="E20" i="4" a="1"/>
  <c r="E9" i="4" a="1"/>
  <c r="E9" i="4" l="1"/>
  <c r="E20" i="4"/>
  <c r="E10" i="4" a="1"/>
  <c r="E21" i="4" a="1"/>
  <c r="E21" i="4" l="1"/>
  <c r="E10" i="4"/>
  <c r="E22" i="4" a="1"/>
  <c r="E11" i="4" a="1"/>
  <c r="E11" i="4" l="1"/>
  <c r="E22" i="4"/>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<sst xmlns="http://schemas.openxmlformats.org/spreadsheetml/2006/main" count="839" uniqueCount="329">
  <si>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</si>
  <si>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</si>
  <si>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</si>
  <si>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</si>
  <si>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</si>
  <si>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</si>
  <si>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</si>
  <si>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</si>
  <si>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</si>
  <si>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</si>
  <si>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</si>
  <si>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</si>
  <si>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</si>
  <si>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</si>
  <si>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</si>
  <si>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</si>
  <si>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</si>
  <si>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</si>
  <si>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</si>
  <si>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</si>
  <si>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</si>
  <si>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</si>
  <si>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</si>
  <si>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</si>
  <si>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</si>
  <si>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</si>
  <si>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</si>
  <si>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</si>
  <si>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</si>
  <si>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</si>
  <si>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</si>
  <si>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</si>
  <si>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</si>
  <si>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</si>
  <si>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</si>
  <si>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</si>
  <si>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</si>
  <si>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</si>
  <si>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</si>
  <si>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</si>
  <si>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</si>
  <si>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</si>
  <si>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</si>
  <si>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</si>
  <si>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</si>
  <si>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</si>
  <si>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</si>
  <si>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</si>
  <si>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</si>
  <si>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</si>
  <si>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</si>
  <si>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</si>
  <si>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</si>
  <si>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</si>
  <si>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</si>
  <si>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</si>
  <si>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</si>
  <si>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</si>
  <si>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</si>
  <si>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</si>
  <si>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01</t>
  </si>
  <si>
    <t>Tubo de concreto PA-2 DN 1500 MF JR, fornecido de acordo com a ABNT NBR 8890/2020</t>
  </si>
  <si>
    <t>UN</t>
  </si>
  <si>
    <t>2</t>
  </si>
  <si>
    <t>Tubo de concreto PA-1 DN 1000 MF JR, fornecido de acordo com a ABNT NBR 8890/2020</t>
  </si>
  <si>
    <t>03</t>
  </si>
  <si>
    <t>Tubo de concreto PA-1 DN 400 MF JR, , fornecido de acordo com a ABNT NBR 8890/2020</t>
  </si>
  <si>
    <t>04</t>
  </si>
  <si>
    <t>Tubo de concreto PA-1 DN 800 MF JR, , fornecido de acordo com a ABNT NBR 8890/2020</t>
  </si>
  <si>
    <t>5</t>
  </si>
  <si>
    <t>Tubo de concreto PS-1 DN 200 MF JR, , fornecido de acordo com a ABNT NBR 8890/2020</t>
  </si>
  <si>
    <t>U</t>
  </si>
  <si>
    <t>6</t>
  </si>
  <si>
    <t>Tubo de concreto PS-1 DN 400 MF JR, , fornecido de acordo com a ABNT NBR 8890/2020</t>
  </si>
  <si>
    <t>7</t>
  </si>
  <si>
    <t>Tubo de concreto PS-1 DN 600 MF JR, , fornecido de acordo com a ABNT NBR 8890/2020</t>
  </si>
  <si>
    <t>8</t>
  </si>
  <si>
    <t>Tubo de concreto 2m MF PA2, fornecido de acordo com a ABNT NBR 8890/2020</t>
  </si>
  <si>
    <t>9</t>
  </si>
  <si>
    <t>Tubo de concreto 50cm PS1</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</si>
  <si>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</si>
  <si>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</si>
  <si>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</si>
  <si>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</si>
  <si>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</si>
  <si>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</si>
  <si>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</si>
  <si>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</si>
  <si>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</si>
  <si>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</si>
  <si>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</si>
  <si>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</si>
  <si>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</si>
  <si>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</si>
  <si>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</si>
  <si>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</si>
  <si>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</si>
  <si>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</si>
  <si>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</si>
  <si>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</si>
  <si>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</si>
  <si>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</si>
  <si>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</si>
  <si>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</si>
  <si>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</si>
  <si>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</si>
  <si>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</si>
  <si>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</si>
  <si>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</si>
  <si>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</si>
  <si>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</si>
  <si>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</si>
  <si>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</si>
  <si>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</si>
  <si>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</si>
  <si>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</si>
  <si>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</si>
  <si>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</si>
  <si>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</si>
  <si>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</si>
  <si>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</si>
  <si>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</si>
  <si>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</si>
  <si>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</si>
  <si>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</si>
  <si>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</si>
  <si>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</si>
  <si>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</si>
  <si>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</si>
  <si>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</si>
  <si>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</si>
  <si>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</si>
  <si>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</si>
  <si>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</si>
  <si>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</si>
  <si>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</si>
  <si>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</si>
  <si>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</si>
  <si>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</si>
  <si>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</si>
  <si>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</si>
  <si>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</si>
  <si>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</si>
  <si>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</si>
  <si>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</si>
  <si>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</si>
  <si>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</si>
  <si>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</si>
  <si>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</si>
  <si>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</si>
  <si>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</si>
  <si>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</si>
  <si>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</si>
  <si>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</si>
  <si>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</si>
  <si>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</si>
  <si>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</si>
  <si>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</si>
  <si>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</si>
  <si>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</si>
  <si>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</si>
  <si>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</si>
  <si>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</si>
  <si>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</si>
  <si>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</si>
  <si>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</si>
  <si>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</si>
  <si>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</si>
  <si>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</si>
  <si>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</si>
  <si>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</si>
  <si>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</si>
  <si>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</si>
  <si>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</si>
  <si>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</si>
  <si>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</si>
  <si>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</si>
  <si>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</si>
  <si>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</si>
  <si>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</si>
  <si>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</si>
  <si>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</si>
  <si>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</si>
  <si>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</si>
  <si>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</si>
  <si>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</si>
  <si>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</si>
  <si>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</si>
  <si>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</si>
  <si>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</si>
  <si>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</si>
  <si>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Tubo de concreto - PA2 DN1500 MF JR, fabricado de acordo com a norma ABNT 8890</t>
  </si>
  <si>
    <t>LICITACON - TCE/RS</t>
  </si>
  <si>
    <t>16/04/2025</t>
  </si>
  <si>
    <t>PM DE ARROIO GRANDE</t>
  </si>
  <si>
    <t>14</t>
  </si>
  <si>
    <t>PCE</t>
  </si>
  <si>
    <t>TUBO DE CONCRETO DN 1500 PB PA 2 CONFORME ABNT NBR 8890</t>
  </si>
  <si>
    <t>M</t>
  </si>
  <si>
    <t>06/08/2024</t>
  </si>
  <si>
    <t>PM DE SÃO MARCOS</t>
  </si>
  <si>
    <t>56</t>
  </si>
  <si>
    <t>Tubo de Concreto DN 1500 X 1000mm PA-1 MF JR</t>
  </si>
  <si>
    <t>06/03/2025</t>
  </si>
  <si>
    <t>PM DE PASSA SETE</t>
  </si>
  <si>
    <t>3</t>
  </si>
  <si>
    <t>Tubo de concreto PA 2, PB DN 1500 fabricado de acordo com a NBR8890</t>
  </si>
  <si>
    <t>29/08/2024</t>
  </si>
  <si>
    <t>PM DE PORTÃO</t>
  </si>
  <si>
    <t>23</t>
  </si>
  <si>
    <t>PCP</t>
  </si>
  <si>
    <t>INCAREL</t>
  </si>
  <si>
    <t>26/06/2025</t>
  </si>
  <si>
    <t>FORNECEDOR LOCAL</t>
  </si>
  <si>
    <t>Tubo de concreto armado PA1 DN 1000 MF JR  conforme ABNT NBR 8890/2020</t>
  </si>
  <si>
    <t>19/06/2024</t>
  </si>
  <si>
    <t>PM DE IJUÍ</t>
  </si>
  <si>
    <t>68</t>
  </si>
  <si>
    <t>TUBO DE CONCRETO ARMADO PARA ÁGUAS PLUVIAIS, PA-1 DN 1000 MF JR.</t>
  </si>
  <si>
    <t>Outras Unidades e Medidas</t>
  </si>
  <si>
    <t>TCE - PARANÁ</t>
  </si>
  <si>
    <t>08/04/2025</t>
  </si>
  <si>
    <t>MUNICÍPIO DE RESERVA DO IGUAÇU</t>
  </si>
  <si>
    <t>Pregão</t>
  </si>
  <si>
    <t>TUBO DE CONCRETO DN 1000 MF PA 2 CONFORME ABNT NBR 8890</t>
  </si>
  <si>
    <t>Tubo 1m de Concreto Armado 10cm Mf</t>
  </si>
  <si>
    <t>25/06/2025 14:24</t>
  </si>
  <si>
    <t>Mademaxi</t>
  </si>
  <si>
    <t>https://mademaxi.com.br/loja/tubo-1m-de-concreto-armado-10cm-mf/?srsltid=AfmBOopBVQq9Fgk_AiAzvEIA2aq1ByHTx3-jEa3L3P00J2ldJvu03QPg3CE</t>
  </si>
  <si>
    <t>Tubo 80cm de Concreto Simples 8cm Mf</t>
  </si>
  <si>
    <t>https://mademaxi.com.br/loja/tubo-80cm-de-concreto-simples-8cm-mf/?srsltid=AfmBOoqhu4XtMaxC7lvAfJ9V9mdQU7jhYe6otplL6YCN-pXusA9LdVP2LIw</t>
  </si>
  <si>
    <t>TUBO CONCRETO ARMADO, CLASSE PA-1, MF, DN 400 MM  NBR 8890   -</t>
  </si>
  <si>
    <t>UNIDADE</t>
  </si>
  <si>
    <t>TCE-MG</t>
  </si>
  <si>
    <t>118178100001510</t>
  </si>
  <si>
    <t>27/08/2024</t>
  </si>
  <si>
    <t>PREFEITURA MUNICIPAL DE PIRANGA</t>
  </si>
  <si>
    <t>1415347</t>
  </si>
  <si>
    <t>5 - PREGÃO PRESENCIAL</t>
  </si>
  <si>
    <t>TUBO DE CONCRETO DN 400 PB PA 2 CONFORME ABNT NBR 8890</t>
  </si>
  <si>
    <t>Tubo de Concreto MF- JR DN 400 PA 2, fornecido de acordo com a ABNT NBR 8890/2020</t>
  </si>
  <si>
    <t>02/07/2024</t>
  </si>
  <si>
    <t>PM DE VICTOR GRAEFF</t>
  </si>
  <si>
    <t>16</t>
  </si>
  <si>
    <t>TUBO DE CONCRETO DN 400 PA2 MF JR FABRICADO DE ACORDO COM A ABNT NBR 8890/2020</t>
  </si>
  <si>
    <t>N/I</t>
  </si>
  <si>
    <t>25/09/2024</t>
  </si>
  <si>
    <t>PM DE TERRA DE AREIA</t>
  </si>
  <si>
    <t>22</t>
  </si>
  <si>
    <t>TUBO DE CONCRETO 400 MM MF PA-1 Tubo de concreto 040cm x 100cm MF PA-1</t>
  </si>
  <si>
    <t>24/09/2024</t>
  </si>
  <si>
    <t>PM DE NOVA PÁDUA</t>
  </si>
  <si>
    <t>13</t>
  </si>
  <si>
    <t>Tubo de concreto armado PA1 DN 800 MF JR  conforme ABNT NBR 8890/2020</t>
  </si>
  <si>
    <t>TUBO DE CONCRETO DN 800, CLASSE PA1, ENCAIXE MACHO E FEMÊA (MF), FABRICADO DE ACORDO COM A NBR 8890/2020</t>
  </si>
  <si>
    <t>12/02/2025</t>
  </si>
  <si>
    <t>PM DE QUARAÍ</t>
  </si>
  <si>
    <t>Tubo 800mm MF Classe PA-1, tubo de concreto tipo macho e fêmea (MF), para aguas pluviais (Drenagem) fabricados conforme a NBR 8890/2007 DA ABNT. TUBOS com 1 metro de comprimento</t>
  </si>
  <si>
    <t>Pessoas</t>
  </si>
  <si>
    <t>12/08/2024</t>
  </si>
  <si>
    <t>MUNICÍPIO DE RIO AZUL</t>
  </si>
  <si>
    <t>TUBO DE CONCRETO PA1 DN 800 MF</t>
  </si>
  <si>
    <t>UNIDADES</t>
  </si>
  <si>
    <t>TCE - SANTA CATARINA</t>
  </si>
  <si>
    <t>05/12/2024</t>
  </si>
  <si>
    <t>Prefeitura Municipal de Rio do Campo</t>
  </si>
  <si>
    <t>27/2024 - PRE</t>
  </si>
  <si>
    <t>Pregão Eletrônico</t>
  </si>
  <si>
    <t>https://mademaxi.com.br/loja/tubo-1m-de-concreto-armado-10cm-mf/?srsltid=AfmBOooRRRhbaTAS5otbwhXBO1KWqj51w5d5fi9TO275lYy2ByNDeWVhSmA</t>
  </si>
  <si>
    <t>https://mademaxi.com.br/loja/tubo-80cm-de-concreto-simples-8cm-mf/?srsltid=AfmBOop_F6smtTWXoQ0A5fXNfQWabaVn1-gxxXdOB7FrikqXeudI7rKEmB8</t>
  </si>
  <si>
    <t>TUBO DE CONCRETO DN 200, PS1, MF, JR, DE ACORDO COM A NBR 8890/2020</t>
  </si>
  <si>
    <t>PM DE HORIZONTINA</t>
  </si>
  <si>
    <t>92</t>
  </si>
  <si>
    <t>Tubo de concreto simples PS1 DN 200 PB JR  conforme ABNT NBR 8890/2020</t>
  </si>
  <si>
    <t>TUBO DE CONCRETO DN 200 - PS2 PB JR, FABRICADO DE ACORDO COM A ABNT NBR 8890/2020.</t>
  </si>
  <si>
    <t>19/03/2025</t>
  </si>
  <si>
    <t>PM DE GRAMADO</t>
  </si>
  <si>
    <t>15</t>
  </si>
  <si>
    <t>Tubo de concreto simples DN200 PS2, Ø 20cm, c: 1m, MF, JR, conforme ABNT NBR 8890.</t>
  </si>
  <si>
    <t>Unidade</t>
  </si>
  <si>
    <t>26/03/2025</t>
  </si>
  <si>
    <t>EMPRESA DE DESENVOLVIMENTO URBANO E RURAL DE TOLEDO</t>
  </si>
  <si>
    <t>19</t>
  </si>
  <si>
    <t>Lei Ordinária nº 13.303/2016</t>
  </si>
  <si>
    <t>TUBO DE CONCRETO PS-1, DN 300MM POR 1 METRO COMPRIMENTO. ABNT NBR 8890/2007.</t>
  </si>
  <si>
    <t>17/09/2024</t>
  </si>
  <si>
    <t>PM DE DEZESSEIS DE NOVEMBRO</t>
  </si>
  <si>
    <t>Tubo 30cm de Concreto Mf Dreno</t>
  </si>
  <si>
    <t>https://mademaxi.com.br/loja/tubo-30cm-de-concreto-mf-dreno/?srsltid=AfmBOoqxt3kbnVcNFQa1hYqXna51GFpQzex0DWny-ptukOVE3aYKOCLgrws</t>
  </si>
  <si>
    <t>TUBO DE CONCRETO PS1 DN 400 MF JR CONFORME NBR 8890/2007.</t>
  </si>
  <si>
    <t>27/02/2025</t>
  </si>
  <si>
    <t>Prefeitura Municipal de Palhoça</t>
  </si>
  <si>
    <t>4/2025 - PRE</t>
  </si>
  <si>
    <t>TUBO DE CONCRETO SIMPLES-PS1-DN 400MM-MF-JR PADRÃO ABNT NBR 8890/2020</t>
  </si>
  <si>
    <t>26/06/2024</t>
  </si>
  <si>
    <t>PM DE LINDOLFO COLLOR</t>
  </si>
  <si>
    <t>34</t>
  </si>
  <si>
    <t>TUBO DE CONCRETO DN 300MM CLASSE PS-1 FABRICADO DE ACORDO COM ANORMA ABNTNBR 8890 COM COMPRIMENTO 1METRO</t>
  </si>
  <si>
    <t>12/06/2024</t>
  </si>
  <si>
    <t>PREFEITURA MUNICIPAL DE MONTE SANTO DE MINAS</t>
  </si>
  <si>
    <t>1381471</t>
  </si>
  <si>
    <t>6 - PREGÃO ELETRÔNICO</t>
  </si>
  <si>
    <t>TUBO DE CONCRETO DN 400, PS1, MF, JR, DE ACORDO COM A NBR 8890/2018</t>
  </si>
  <si>
    <t>Tubo de concreto simples PS1 DN 600 MF JR  conforme ABNT NBR 8890/2020</t>
  </si>
  <si>
    <t>TUBO DE CONCRETO DN 600 MF PS1 CONFORME ABNT NBR 8890</t>
  </si>
  <si>
    <t>TUBO DE CONCRETO PS1*DN 600 MF JR. DE ACORDO COM A ABNT NBR 8890/2018.</t>
  </si>
  <si>
    <t>PM DE NOVA HARTZ</t>
  </si>
  <si>
    <t>4</t>
  </si>
  <si>
    <t>TUBO DE CONCRETO PS-1, DN 600MM POR 1 METRO DE COMPRIMENTO. ABNT NBR 8890/2007.</t>
  </si>
  <si>
    <t>TUBO DE CONCRETO SIMPLES TIPO PS1 MF DN 600 mm NBR 8890 SEMUR</t>
  </si>
  <si>
    <t>23/12/2024</t>
  </si>
  <si>
    <t>PM DE SÃO GABRIEL</t>
  </si>
  <si>
    <t>50</t>
  </si>
  <si>
    <t>Tubo 60cm de Concreto Mf Dreno</t>
  </si>
  <si>
    <t>https://mademaxi.com.br/loja/tubo-60cm-de-concreto-mf-dreno/?srsltid=AfmBOorn66n7VTBcRX0rbYOrOJhxOH30k-wM7Jaqszs2ts0j92jAYQBJ94s</t>
  </si>
  <si>
    <t>Tubos de concreto de 1 metro de comprimento por 2000mm de diâmetro, PA2 MF</t>
  </si>
  <si>
    <t>13/11/2024</t>
  </si>
  <si>
    <t>PM DE MACHADINHO</t>
  </si>
  <si>
    <t>21</t>
  </si>
  <si>
    <t>TUBO DE CONCRETO DE 2000MM</t>
  </si>
  <si>
    <t>12/05/2025</t>
  </si>
  <si>
    <t>PM DE BARRACÃO</t>
  </si>
  <si>
    <t>20</t>
  </si>
  <si>
    <t>12/08/2025</t>
  </si>
  <si>
    <t>Tubo de concreto 50 cm PS1</t>
  </si>
  <si>
    <t>23/04/2025</t>
  </si>
  <si>
    <t>PM DE TRÊS PASSOS</t>
  </si>
  <si>
    <t>41</t>
  </si>
  <si>
    <t>01/01/1900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</si>
</sst>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10" activePane="bottomLeft" state="frozen"/>
      <selection activeCell="C9" sqref="C9"/>
      <selection pane="bottomLeft" activeCell="G2" sqref="A2:G11"/>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1</v>
      </c>
      <c r="E3" s="82">
        <f t="array" aca="1" ref="E3" ca="1">IF(COUNTA(A:A)&lt;3,"",IF(AND($A2&lt;&gt;"",A3=""),"_______________________________",IF($E2="_______________________________","RESPONSÁVEL PELA ELABORAÇÃO",IFERROR(INDIRECT("'"&amp;A3&amp;"'"&amp;"!"&amp;IF($E$2="VALOR MÉDIO (UNITÁRIO)","A5",IF($E$2="MEDIANA (UNITÁRIO)","B5",IF($E$2="MÉDIA SANEADA (UNITÁRIO)","D5","")))),""))))</f>
        <v>1198.2</v>
      </c>
    </row>
    <row r="4" spans="1:14" ht="63" customHeight="1" x14ac:dyDescent="0.3">
      <c r="A4" s="101" t="s">
        <v>63</v>
      </c>
      <c r="B4" s="88" t="s">
        <v>64</v>
      </c>
      <c r="C4" s="89" t="s">
        <v>62</v>
      </c>
      <c r="D4" s="89">
        <v>1</v>
      </c>
      <c r="E4" s="82">
        <f t="array" aca="1" ref="E4" ca="1">IF(COUNTA(A:A)&lt;3,"",IF(AND($A3&lt;&gt;"",A4=""),"_______________________________",IF($E3="_______________________________","RESPONSÁVEL PELA ELABORAÇÃO",IFERROR(INDIRECT("'"&amp;A4&amp;"'"&amp;"!"&amp;IF($E$2="VALOR MÉDIO (UNITÁRIO)","A5",IF($E$2="MEDIANA (UNITÁRIO)","B5",IF($E$2="MÉDIA SANEADA (UNITÁRIO)","D5","")))),""))))</f>
        <v>504.74200000000002</v>
      </c>
      <c r="K4" s="84"/>
    </row>
    <row r="5" spans="1:14" ht="63" customHeight="1" x14ac:dyDescent="0.3">
      <c r="A5" s="101" t="s">
        <v>65</v>
      </c>
      <c r="B5" s="88" t="s">
        <v>66</v>
      </c>
      <c r="C5" s="89" t="s">
        <v>62</v>
      </c>
      <c r="D5" s="89">
        <v>1</v>
      </c>
      <c r="E5" s="82">
        <f t="array" aca="1" ref="E5" ca="1">IF(COUNTA(A:A)&lt;3,"",IF(AND($A4&lt;&gt;"",A5=""),"_______________________________",IF($E4="_______________________________","RESPONSÁVEL PELA ELABORAÇÃO",IFERROR(INDIRECT("'"&amp;A5&amp;"'"&amp;"!"&amp;IF($E$2="VALOR MÉDIO (UNITÁRIO)","A5",IF($E$2="MEDIANA (UNITÁRIO)","B5",IF($E$2="MÉDIA SANEADA (UNITÁRIO)","D5","")))),""))))</f>
        <v>133.76399999999998</v>
      </c>
    </row>
    <row r="6" spans="1:14" ht="63" customHeight="1" x14ac:dyDescent="0.3">
      <c r="A6" s="101" t="s">
        <v>67</v>
      </c>
      <c r="B6" s="88" t="s">
        <v>68</v>
      </c>
      <c r="C6" s="89" t="s">
        <v>62</v>
      </c>
      <c r="D6" s="89">
        <v>1</v>
      </c>
      <c r="E6" s="82">
        <f t="array" aca="1" ref="E6" ca="1">IF(COUNTA(A:A)&lt;3,"",IF(AND($A5&lt;&gt;"",A6=""),"_______________________________",IF($E5="_______________________________","RESPONSÁVEL PELA ELABORAÇÃO",IFERROR(INDIRECT("'"&amp;A6&amp;"'"&amp;"!"&amp;IF($E$2="VALOR MÉDIO (UNITÁRIO)","A5",IF($E$2="MEDIANA (UNITÁRIO)","B5",IF($E$2="MÉDIA SANEADA (UNITÁRIO)","D5","")))),""))))</f>
        <v>385.75166666666672</v>
      </c>
    </row>
    <row r="7" spans="1:14" ht="63" customHeight="1" x14ac:dyDescent="0.3">
      <c r="A7" s="101" t="s">
        <v>69</v>
      </c>
      <c r="B7" s="88" t="s">
        <v>70</v>
      </c>
      <c r="C7" s="89" t="s">
        <v>71</v>
      </c>
      <c r="D7" s="89">
        <v>1</v>
      </c>
      <c r="E7" s="82">
        <f t="array" aca="1" ref="E7" ca="1">IF(COUNTA(A:A)&lt;3,"",IF(AND($A6&lt;&gt;"",A7=""),"_______________________________",IF($E6="_______________________________","RESPONSÁVEL PELA ELABORAÇÃO",IFERROR(INDIRECT("'"&amp;A7&amp;"'"&amp;"!"&amp;IF($E$2="VALOR MÉDIO (UNITÁRIO)","A5",IF($E$2="MEDIANA (UNITÁRIO)","B5",IF($E$2="MÉDIA SANEADA (UNITÁRIO)","D5","")))),""))))</f>
        <v>54.048333333333325</v>
      </c>
      <c r="K7" s="84"/>
    </row>
    <row r="8" spans="1:14" ht="63" customHeight="1" x14ac:dyDescent="0.3">
      <c r="A8" s="101" t="s">
        <v>72</v>
      </c>
      <c r="B8" s="88" t="s">
        <v>73</v>
      </c>
      <c r="C8" s="89" t="s">
        <v>62</v>
      </c>
      <c r="D8" s="89">
        <v>1</v>
      </c>
      <c r="E8" s="82">
        <f t="array" aca="1" ref="E8" ca="1">IF(COUNTA(A:A)&lt;3,"",IF(AND($A7&lt;&gt;"",A8=""),"_______________________________",IF($E7="_______________________________","RESPONSÁVEL PELA ELABORAÇÃO",IFERROR(INDIRECT("'"&amp;A8&amp;"'"&amp;"!"&amp;IF($E$2="VALOR MÉDIO (UNITÁRIO)","A5",IF($E$2="MEDIANA (UNITÁRIO)","B5",IF($E$2="MÉDIA SANEADA (UNITÁRIO)","D5","")))),""))))</f>
        <v>68.960000000000008</v>
      </c>
    </row>
    <row r="9" spans="1:14" ht="63" customHeight="1" x14ac:dyDescent="0.3">
      <c r="A9" s="101" t="s">
        <v>74</v>
      </c>
      <c r="B9" s="88" t="s">
        <v>75</v>
      </c>
      <c r="C9" s="89" t="s">
        <v>71</v>
      </c>
      <c r="D9" s="89">
        <v>1</v>
      </c>
      <c r="E9" s="82">
        <f t="array" aca="1" ref="E9" ca="1">IF(COUNTA(A:A)&lt;3,"",IF(AND($A8&lt;&gt;"",A9=""),"_______________________________",IF($E8="_______________________________","RESPONSÁVEL PELA ELABORAÇÃO",IFERROR(INDIRECT("'"&amp;A9&amp;"'"&amp;"!"&amp;IF($E$2="VALOR MÉDIO (UNITÁRIO)","A5",IF($E$2="MEDIANA (UNITÁRIO)","B5",IF($E$2="MÉDIA SANEADA (UNITÁRIO)","D5","")))),""))))</f>
        <v>124.84857142857143</v>
      </c>
    </row>
    <row r="10" spans="1:14" ht="63" customHeight="1" x14ac:dyDescent="0.3">
      <c r="A10" s="101" t="s">
        <v>76</v>
      </c>
      <c r="B10" s="88" t="s">
        <v>77</v>
      </c>
      <c r="C10" s="89" t="s">
        <v>62</v>
      </c>
      <c r="D10" s="89">
        <v>1</v>
      </c>
      <c r="E10" s="82">
        <f t="array" aca="1" ref="E10" ca="1">IF(COUNTA(A:A)&lt;3,"",IF(AND($A9&lt;&gt;"",A10=""),"_______________________________",IF($E9="_______________________________","RESPONSÁVEL PELA ELABORAÇÃO",IFERROR(INDIRECT("'"&amp;A10&amp;"'"&amp;"!"&amp;IF($E$2="VALOR MÉDIO (UNITÁRIO)","A5",IF($E$2="MEDIANA (UNITÁRIO)","B5",IF($E$2="MÉDIA SANEADA (UNITÁRIO)","D5","")))),""))))</f>
        <v>2380</v>
      </c>
      <c r="K10" s="84"/>
    </row>
    <row r="11" spans="1:14" ht="63" customHeight="1" x14ac:dyDescent="0.3">
      <c r="A11" s="101" t="s">
        <v>78</v>
      </c>
      <c r="B11" s="88" t="s">
        <v>79</v>
      </c>
      <c r="C11" s="89" t="s">
        <v>62</v>
      </c>
      <c r="D11" s="89">
        <v>1</v>
      </c>
      <c r="E11" s="82">
        <f t="array" aca="1" ref="E11" ca="1">IF(COUNTA(A:A)&lt;3,"",IF(AND($A10&lt;&gt;"",A11=""),"_______________________________",IF($E10="_______________________________","RESPONSÁVEL PELA ELABORAÇÃO",IFERROR(INDIRECT("'"&amp;A11&amp;"'"&amp;"!"&amp;IF($E$2="VALOR MÉDIO (UNITÁRIO)","A5",IF($E$2="MEDIANA (UNITÁRIO)","B5",IF($E$2="MÉDIA SANEADA (UNITÁRIO)","D5","")))),""))))</f>
        <v>100</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_______________________________</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RESPONSÁVEL PELA ELABORAÇÃO</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01!A1" display="01" xr:uid="{00000000-0004-0000-0300-000000000000}"/>
    <hyperlink ref="A4" location="2!A1" display="2" xr:uid="{00000000-0004-0000-0300-000001000000}"/>
    <hyperlink ref="A5" location="03!A1" display="03" xr:uid="{00000000-0004-0000-0300-000002000000}"/>
    <hyperlink ref="A6" location="04!A1" display="0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80</v>
      </c>
    </row>
    <row r="24288" spans="1844:1844" x14ac:dyDescent="0.25">
      <c r="BRX24288" t="s">
        <v>81</v>
      </c>
    </row>
    <row r="79466" spans="11867:11867" x14ac:dyDescent="0.25">
      <c r="QNK79466" t="s">
        <v>82</v>
      </c>
    </row>
    <row r="95881" spans="13812:13812" x14ac:dyDescent="0.25">
      <c r="TKF95881" t="s">
        <v>83</v>
      </c>
    </row>
    <row r="113333" spans="214:214" x14ac:dyDescent="0.25">
      <c r="HF113333" t="s">
        <v>84</v>
      </c>
    </row>
    <row r="120283" spans="10134:10134" x14ac:dyDescent="0.25">
      <c r="NYT120283" t="s">
        <v>85</v>
      </c>
    </row>
    <row r="121754" spans="6161:6161" x14ac:dyDescent="0.25">
      <c r="IBY121754" t="s">
        <v>86</v>
      </c>
    </row>
    <row r="122485" spans="558:558" x14ac:dyDescent="0.25">
      <c r="UL122485" t="s">
        <v>87</v>
      </c>
    </row>
    <row r="135581" spans="14555:14555" x14ac:dyDescent="0.25">
      <c r="UMU135581" t="s">
        <v>88</v>
      </c>
    </row>
    <row r="161465" spans="2615:2615" x14ac:dyDescent="0.25">
      <c r="CVO161465" t="s">
        <v>89</v>
      </c>
    </row>
    <row r="168375" spans="8394:8394" x14ac:dyDescent="0.25">
      <c r="LJV168375" t="s">
        <v>90</v>
      </c>
    </row>
    <row r="168981" spans="6779:6779" x14ac:dyDescent="0.25">
      <c r="IZS168981" t="s">
        <v>91</v>
      </c>
    </row>
    <row r="174813" spans="7751:7751" x14ac:dyDescent="0.25">
      <c r="KLC174813" t="s">
        <v>92</v>
      </c>
    </row>
    <row r="182977" spans="10586:10586" x14ac:dyDescent="0.25">
      <c r="OQD182977" t="s">
        <v>93</v>
      </c>
    </row>
    <row r="183266" spans="4797:4797" x14ac:dyDescent="0.25">
      <c r="GBM183266" t="s">
        <v>94</v>
      </c>
    </row>
    <row r="187059" spans="12800:12800" x14ac:dyDescent="0.25">
      <c r="RXH187059" t="s">
        <v>95</v>
      </c>
    </row>
    <row r="201402" spans="14351:14351" x14ac:dyDescent="0.25">
      <c r="UEY201402" t="s">
        <v>96</v>
      </c>
    </row>
    <row r="204101" spans="435:435" x14ac:dyDescent="0.25">
      <c r="PS204101" t="s">
        <v>97</v>
      </c>
    </row>
    <row r="207956" spans="13603:13603" x14ac:dyDescent="0.25">
      <c r="TCE207956" t="s">
        <v>98</v>
      </c>
    </row>
    <row r="208967" spans="8275:8275" x14ac:dyDescent="0.25">
      <c r="LFG208967" t="s">
        <v>99</v>
      </c>
    </row>
    <row r="210856" spans="8802:8802" x14ac:dyDescent="0.25">
      <c r="LZN210856" t="s">
        <v>100</v>
      </c>
    </row>
    <row r="212137" spans="2342:2342" x14ac:dyDescent="0.25">
      <c r="CLB212137" t="s">
        <v>101</v>
      </c>
    </row>
    <row r="221935" spans="15876:15876" x14ac:dyDescent="0.25">
      <c r="WLP221935" t="s">
        <v>102</v>
      </c>
    </row>
    <row r="232839" spans="1228:1228" x14ac:dyDescent="0.25">
      <c r="AUF232839" t="s">
        <v>103</v>
      </c>
    </row>
    <row r="233143" spans="3284:3284" x14ac:dyDescent="0.25">
      <c r="DVH233143" t="s">
        <v>104</v>
      </c>
    </row>
    <row r="233724" spans="7398:7398" x14ac:dyDescent="0.25">
      <c r="JXN233724" t="s">
        <v>105</v>
      </c>
    </row>
    <row r="244974" spans="6350:6350" x14ac:dyDescent="0.25">
      <c r="IJF244974" t="s">
        <v>106</v>
      </c>
    </row>
    <row r="245502" spans="4179:4179" x14ac:dyDescent="0.25">
      <c r="FDS245502" t="s">
        <v>107</v>
      </c>
    </row>
    <row r="250967" spans="7857:7857" x14ac:dyDescent="0.25">
      <c r="KPE250967" t="s">
        <v>108</v>
      </c>
    </row>
    <row r="272430" spans="2838:2838" x14ac:dyDescent="0.25">
      <c r="DED272430" t="s">
        <v>109</v>
      </c>
    </row>
    <row r="286293" spans="12886:12886" x14ac:dyDescent="0.25">
      <c r="SAP286293" t="s">
        <v>110</v>
      </c>
    </row>
    <row r="309519" spans="2962:2962" x14ac:dyDescent="0.25">
      <c r="DIX309519" t="s">
        <v>111</v>
      </c>
    </row>
    <row r="322889" spans="7588:7588" x14ac:dyDescent="0.25">
      <c r="KEV322889" t="s">
        <v>112</v>
      </c>
    </row>
    <row r="323135" spans="13999:13999" x14ac:dyDescent="0.25">
      <c r="TRK323135" t="s">
        <v>113</v>
      </c>
    </row>
    <row r="337408" spans="9770:9770" x14ac:dyDescent="0.25">
      <c r="NKT337408" t="s">
        <v>114</v>
      </c>
    </row>
    <row r="344741" spans="11941:11941" x14ac:dyDescent="0.25">
      <c r="QQG344741" t="s">
        <v>115</v>
      </c>
    </row>
    <row r="364835" spans="3586:3586" x14ac:dyDescent="0.25">
      <c r="EGX364835" t="s">
        <v>116</v>
      </c>
    </row>
    <row r="373702" spans="11066:11066" x14ac:dyDescent="0.25">
      <c r="PIP373702" t="s">
        <v>117</v>
      </c>
    </row>
    <row r="375786" spans="5149:5149" x14ac:dyDescent="0.25">
      <c r="GPA375786" t="s">
        <v>118</v>
      </c>
    </row>
    <row r="376947" spans="2991:2991" x14ac:dyDescent="0.25">
      <c r="DKA376947" t="s">
        <v>119</v>
      </c>
    </row>
    <row r="392157" spans="11710:11710" x14ac:dyDescent="0.25">
      <c r="QHJ392157" t="s">
        <v>120</v>
      </c>
    </row>
    <row r="407751" spans="14284:14284" x14ac:dyDescent="0.25">
      <c r="UCJ407751" t="s">
        <v>121</v>
      </c>
    </row>
    <row r="430839" spans="2012:2012" x14ac:dyDescent="0.25">
      <c r="BYJ430839" t="s">
        <v>122</v>
      </c>
    </row>
    <row r="431366" spans="4819:4819" x14ac:dyDescent="0.25">
      <c r="GCI431366" t="s">
        <v>123</v>
      </c>
    </row>
    <row r="441816" spans="9746:9746" x14ac:dyDescent="0.25">
      <c r="NJV441816" t="s">
        <v>124</v>
      </c>
    </row>
    <row r="444202" spans="4114:4114" x14ac:dyDescent="0.25">
      <c r="FBF444202" t="s">
        <v>125</v>
      </c>
    </row>
    <row r="451517" spans="9907:9907" x14ac:dyDescent="0.25">
      <c r="NQA451517" t="s">
        <v>126</v>
      </c>
    </row>
    <row r="477297" spans="10925:10925" x14ac:dyDescent="0.25">
      <c r="PDE477297" t="s">
        <v>127</v>
      </c>
    </row>
    <row r="477777" spans="1804:1804" x14ac:dyDescent="0.25">
      <c r="BQJ477777" t="s">
        <v>128</v>
      </c>
    </row>
    <row r="482509" spans="10084:10084" x14ac:dyDescent="0.25">
      <c r="NWV482509" t="s">
        <v>129</v>
      </c>
    </row>
    <row r="498728" spans="2194:2194" x14ac:dyDescent="0.25">
      <c r="CFJ498728" t="s">
        <v>130</v>
      </c>
    </row>
    <row r="515219" spans="795:795" x14ac:dyDescent="0.25">
      <c r="ADO515219" t="s">
        <v>131</v>
      </c>
    </row>
    <row r="523182" spans="1975:1975" x14ac:dyDescent="0.25">
      <c r="BWY523182" t="s">
        <v>132</v>
      </c>
    </row>
    <row r="526921" spans="11152:11152" x14ac:dyDescent="0.25">
      <c r="PLX526921" t="s">
        <v>133</v>
      </c>
    </row>
    <row r="531141" spans="1831:1831" x14ac:dyDescent="0.25">
      <c r="BRK531141" t="s">
        <v>134</v>
      </c>
    </row>
    <row r="543034" spans="14392:14392" x14ac:dyDescent="0.25">
      <c r="UGN543034" t="s">
        <v>135</v>
      </c>
    </row>
    <row r="543196" spans="9139:9139" x14ac:dyDescent="0.25">
      <c r="MMM543196" t="s">
        <v>136</v>
      </c>
    </row>
    <row r="568067" spans="6438:6438" x14ac:dyDescent="0.25">
      <c r="IMP568067" t="s">
        <v>137</v>
      </c>
    </row>
    <row r="569649" spans="8456:8456" x14ac:dyDescent="0.25">
      <c r="LMF569649" t="s">
        <v>138</v>
      </c>
    </row>
    <row r="570884" spans="5195:5195" x14ac:dyDescent="0.25">
      <c r="GQU570884" t="s">
        <v>139</v>
      </c>
    </row>
    <row r="571960" spans="5294:5294" x14ac:dyDescent="0.25">
      <c r="GUP571960" t="s">
        <v>140</v>
      </c>
    </row>
    <row r="595202" spans="3894:3894" x14ac:dyDescent="0.25">
      <c r="EST595202" t="s">
        <v>141</v>
      </c>
    </row>
    <row r="596636" spans="5120:5120" x14ac:dyDescent="0.25">
      <c r="GNX596636" t="s">
        <v>142</v>
      </c>
    </row>
    <row r="610300" spans="8599:8599" x14ac:dyDescent="0.25">
      <c r="LRS610300" t="s">
        <v>143</v>
      </c>
    </row>
    <row r="614630" spans="9341:9341" x14ac:dyDescent="0.25">
      <c r="MUG614630" t="s">
        <v>144</v>
      </c>
    </row>
    <row r="623552" spans="5168:5168" x14ac:dyDescent="0.25">
      <c r="GPT623552" t="s">
        <v>145</v>
      </c>
    </row>
    <row r="628206" spans="5289:5289" x14ac:dyDescent="0.25">
      <c r="GUK628206" t="s">
        <v>146</v>
      </c>
    </row>
    <row r="631400" spans="2674:2674" x14ac:dyDescent="0.25">
      <c r="CXV631400" t="s">
        <v>147</v>
      </c>
    </row>
    <row r="633685" spans="1197:1197" x14ac:dyDescent="0.25">
      <c r="ATA633685" t="s">
        <v>148</v>
      </c>
    </row>
    <row r="653826" spans="6767:6767" x14ac:dyDescent="0.25">
      <c r="IZG653826" t="s">
        <v>149</v>
      </c>
    </row>
    <row r="661282" spans="3538:3538" x14ac:dyDescent="0.25">
      <c r="EFB661282" t="s">
        <v>150</v>
      </c>
    </row>
    <row r="683533" spans="175:175" x14ac:dyDescent="0.25">
      <c r="FS683533" t="s">
        <v>151</v>
      </c>
    </row>
    <row r="688415" spans="3830:3830" x14ac:dyDescent="0.25">
      <c r="EQH688415" t="s">
        <v>152</v>
      </c>
    </row>
    <row r="704608" spans="8147:8147" x14ac:dyDescent="0.25">
      <c r="LAI704608" t="s">
        <v>153</v>
      </c>
    </row>
    <row r="713740" spans="9938:9938" x14ac:dyDescent="0.25">
      <c r="NRF713740" t="s">
        <v>154</v>
      </c>
    </row>
    <row r="742474" spans="5631:5631" x14ac:dyDescent="0.25">
      <c r="HHO742474" t="s">
        <v>155</v>
      </c>
    </row>
    <row r="743721" spans="4625:4625" x14ac:dyDescent="0.25">
      <c r="FUW743721" t="s">
        <v>156</v>
      </c>
    </row>
    <row r="744794" spans="12410:12410" x14ac:dyDescent="0.25">
      <c r="RIH744794" t="s">
        <v>157</v>
      </c>
    </row>
    <row r="757134" spans="11308:11308" x14ac:dyDescent="0.25">
      <c r="PRX757134" t="s">
        <v>158</v>
      </c>
    </row>
    <row r="757947" spans="12029:12029" x14ac:dyDescent="0.25">
      <c r="QTQ757947" t="s">
        <v>159</v>
      </c>
    </row>
    <row r="766886" spans="5565:5565" x14ac:dyDescent="0.25">
      <c r="HFA766886" t="s">
        <v>160</v>
      </c>
    </row>
    <row r="766898" spans="4539:4539" x14ac:dyDescent="0.25">
      <c r="FRO766898" t="s">
        <v>161</v>
      </c>
    </row>
    <row r="795430" spans="4682:4682" x14ac:dyDescent="0.25">
      <c r="FXB795430" t="s">
        <v>162</v>
      </c>
    </row>
    <row r="805485" spans="11020:11020" x14ac:dyDescent="0.25">
      <c r="PGV805485" t="s">
        <v>163</v>
      </c>
    </row>
    <row r="811790" spans="12926:12926" x14ac:dyDescent="0.25">
      <c r="SCD811790" t="s">
        <v>164</v>
      </c>
    </row>
    <row r="819031" spans="12299:12299" x14ac:dyDescent="0.25">
      <c r="REA819031" t="s">
        <v>165</v>
      </c>
    </row>
    <row r="847001" spans="10991:10991" x14ac:dyDescent="0.25">
      <c r="PFS847001" t="s">
        <v>166</v>
      </c>
    </row>
    <row r="855741" spans="16101:16101" x14ac:dyDescent="0.25">
      <c r="WUG855741" t="s">
        <v>167</v>
      </c>
    </row>
    <row r="857196" spans="8530:8530" x14ac:dyDescent="0.25">
      <c r="LPB857196" t="s">
        <v>168</v>
      </c>
    </row>
    <row r="866818" spans="3:3" x14ac:dyDescent="0.25">
      <c r="C866818" t="s">
        <v>169</v>
      </c>
    </row>
    <row r="871142" spans="4574:4574" x14ac:dyDescent="0.25">
      <c r="FSX871142" t="s">
        <v>170</v>
      </c>
    </row>
    <row r="885368" spans="2857:2857" x14ac:dyDescent="0.25">
      <c r="DEW885368" t="s">
        <v>171</v>
      </c>
    </row>
    <row r="886390" spans="6631:6631" x14ac:dyDescent="0.25">
      <c r="IUA886390" t="s">
        <v>172</v>
      </c>
    </row>
    <row r="909183" spans="7941:7941" x14ac:dyDescent="0.25">
      <c r="KSK909183" t="s">
        <v>173</v>
      </c>
    </row>
    <row r="921185" spans="13003:13003" x14ac:dyDescent="0.25">
      <c r="SFC921185" t="s">
        <v>174</v>
      </c>
    </row>
    <row r="929502" spans="5965:5965" x14ac:dyDescent="0.25">
      <c r="HUK929502" t="s">
        <v>175</v>
      </c>
    </row>
    <row r="933815" spans="8984:8984" x14ac:dyDescent="0.25">
      <c r="MGN933815" t="s">
        <v>176</v>
      </c>
    </row>
    <row r="938189" spans="7657:7657" x14ac:dyDescent="0.25">
      <c r="KHM938189" t="s">
        <v>177</v>
      </c>
    </row>
    <row r="957320" spans="7250:7250" x14ac:dyDescent="0.25">
      <c r="JRV957320" t="s">
        <v>178</v>
      </c>
    </row>
    <row r="958646" spans="11046:11046" x14ac:dyDescent="0.25">
      <c r="PHV958646" t="s">
        <v>179</v>
      </c>
    </row>
    <row r="974296" spans="6131:6131" x14ac:dyDescent="0.25">
      <c r="IAU974296" t="s">
        <v>180</v>
      </c>
    </row>
    <row r="985602" spans="11239:11239" x14ac:dyDescent="0.25">
      <c r="PPG985602" t="s">
        <v>181</v>
      </c>
    </row>
    <row r="986867" spans="6039:6039" x14ac:dyDescent="0.25">
      <c r="HXG986867" t="s">
        <v>182</v>
      </c>
    </row>
    <row r="989493" spans="12018:12018" x14ac:dyDescent="0.25">
      <c r="QTF989493" t="s">
        <v>183</v>
      </c>
    </row>
    <row r="999089" spans="5964:5964" x14ac:dyDescent="0.25">
      <c r="HUJ999089" t="s">
        <v>184</v>
      </c>
    </row>
    <row r="1002792" spans="10036:10036" x14ac:dyDescent="0.25">
      <c r="NUZ1002792" t="s">
        <v>185</v>
      </c>
    </row>
    <row r="1018289" spans="12675:12675" x14ac:dyDescent="0.25">
      <c r="RSM1018289" t="s">
        <v>186</v>
      </c>
    </row>
    <row r="1024703" spans="3742:3742" x14ac:dyDescent="0.25">
      <c r="EMX1024703" t="s">
        <v>187</v>
      </c>
    </row>
    <row r="1035398" spans="9869:9869" x14ac:dyDescent="0.25">
      <c r="NOO1035398" t="s">
        <v>188</v>
      </c>
    </row>
    <row r="1036858" spans="5143:5143" x14ac:dyDescent="0.25">
      <c r="GOU1036858" t="s">
        <v>189</v>
      </c>
    </row>
    <row r="1043729" spans="2750:2750" x14ac:dyDescent="0.25">
      <c r="DAT1043729" t="s">
        <v>190</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1198.2</v>
      </c>
      <c r="B5" s="115">
        <f>IFERROR(MEDIAN(B7:B1048576),0)</f>
        <v>1190</v>
      </c>
      <c r="C5" s="116"/>
      <c r="D5" s="115">
        <f>IFERROR(AVERAGEIFS(B7:B1048576,B7:B1048576,"&lt;"&amp;(A5+IFERROR(_xlfn.STDEV.P(B7:B1048576),0)),B7:B1048576,"&gt;"&amp;(A5-IFERROR(_xlfn.STDEV.P(B7:B1048576),0))),0)</f>
        <v>1213.3333333333333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191</v>
      </c>
      <c r="B9" s="50">
        <v>1039</v>
      </c>
      <c r="C9" s="40" t="s">
        <v>62</v>
      </c>
      <c r="D9" s="40" t="s">
        <v>192</v>
      </c>
      <c r="E9" s="41">
        <v>4251227000160</v>
      </c>
      <c r="F9" s="39" t="s">
        <v>193</v>
      </c>
      <c r="G9" s="68" t="s">
        <v>194</v>
      </c>
      <c r="H9" s="40" t="s">
        <v>195</v>
      </c>
      <c r="I9" s="40">
        <v>2025</v>
      </c>
      <c r="J9" s="42" t="s">
        <v>196</v>
      </c>
      <c r="L9" s="37"/>
      <c r="M9" s="29"/>
      <c r="N9" s="29"/>
      <c r="Q9" s="30"/>
      <c r="R9" s="30"/>
      <c r="S9" s="30"/>
    </row>
    <row r="10" spans="1:19" s="28" customFormat="1" ht="52.5" customHeight="1" x14ac:dyDescent="0.3">
      <c r="A10" s="35" t="s">
        <v>197</v>
      </c>
      <c r="B10" s="50">
        <v>1312</v>
      </c>
      <c r="C10" s="40" t="s">
        <v>198</v>
      </c>
      <c r="D10" s="40" t="s">
        <v>192</v>
      </c>
      <c r="E10" s="41">
        <v>3280192000125</v>
      </c>
      <c r="F10" s="39" t="s">
        <v>199</v>
      </c>
      <c r="G10" s="68" t="s">
        <v>200</v>
      </c>
      <c r="H10" s="40" t="s">
        <v>201</v>
      </c>
      <c r="I10" s="40">
        <v>2024</v>
      </c>
      <c r="J10" s="42" t="s">
        <v>196</v>
      </c>
      <c r="L10" s="37"/>
      <c r="M10" s="29"/>
      <c r="N10" s="29"/>
      <c r="Q10" s="30"/>
      <c r="R10" s="30"/>
      <c r="S10" s="30"/>
    </row>
    <row r="11" spans="1:19" s="28" customFormat="1" ht="52.5" customHeight="1" x14ac:dyDescent="0.3">
      <c r="A11" s="35" t="s">
        <v>202</v>
      </c>
      <c r="B11" s="50">
        <v>1190</v>
      </c>
      <c r="C11" s="40" t="s">
        <v>198</v>
      </c>
      <c r="D11" s="40" t="s">
        <v>192</v>
      </c>
      <c r="E11" s="41">
        <v>90522616000115</v>
      </c>
      <c r="F11" s="39" t="s">
        <v>203</v>
      </c>
      <c r="G11" s="68" t="s">
        <v>204</v>
      </c>
      <c r="H11" s="40" t="s">
        <v>205</v>
      </c>
      <c r="I11" s="40">
        <v>2025</v>
      </c>
      <c r="J11" s="42" t="s">
        <v>196</v>
      </c>
      <c r="L11" s="37"/>
      <c r="M11" s="29"/>
      <c r="N11" s="29"/>
      <c r="Q11" s="30"/>
      <c r="R11" s="30"/>
      <c r="S11" s="30"/>
    </row>
    <row r="12" spans="1:19" s="28" customFormat="1" ht="52.5" customHeight="1" x14ac:dyDescent="0.3">
      <c r="A12" s="35" t="s">
        <v>206</v>
      </c>
      <c r="B12" s="50">
        <v>1280</v>
      </c>
      <c r="C12" s="40" t="s">
        <v>198</v>
      </c>
      <c r="D12" s="40" t="s">
        <v>192</v>
      </c>
      <c r="E12" s="41">
        <v>149209000111</v>
      </c>
      <c r="F12" s="39" t="s">
        <v>207</v>
      </c>
      <c r="G12" s="68" t="s">
        <v>208</v>
      </c>
      <c r="H12" s="40" t="s">
        <v>209</v>
      </c>
      <c r="I12" s="40">
        <v>2024</v>
      </c>
      <c r="J12" s="42" t="s">
        <v>210</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
      <c r="A15" s="71" t="s">
        <v>48</v>
      </c>
      <c r="B15" s="9"/>
      <c r="C15" s="70"/>
      <c r="D15" s="43"/>
      <c r="E15" s="44"/>
      <c r="F15" s="45"/>
      <c r="G15" s="7"/>
      <c r="H15" s="7"/>
      <c r="I15" s="7"/>
      <c r="J15" s="7"/>
      <c r="L15" s="5"/>
      <c r="M15" s="4"/>
      <c r="N15" s="4"/>
      <c r="Q15" s="6"/>
      <c r="R15" s="6"/>
      <c r="S15" s="6"/>
    </row>
    <row r="16" spans="1:19" s="28" customFormat="1" ht="52.5" customHeight="1" x14ac:dyDescent="0.3">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
      <c r="A17" s="38" t="s">
        <v>211</v>
      </c>
      <c r="B17" s="50">
        <v>1170</v>
      </c>
      <c r="C17" s="51" t="s">
        <v>212</v>
      </c>
      <c r="D17" s="96" t="s">
        <v>213</v>
      </c>
      <c r="E17" s="97"/>
      <c r="F17" s="98"/>
      <c r="G17" s="36"/>
      <c r="H17" s="36"/>
      <c r="I17" s="36"/>
      <c r="J17" s="36"/>
      <c r="L17" s="37"/>
      <c r="M17" s="29"/>
      <c r="N17" s="29"/>
      <c r="Q17" s="30"/>
      <c r="R17" s="30"/>
      <c r="S17" s="30"/>
    </row>
    <row r="18" spans="1:19" s="28" customFormat="1" ht="52.5" customHeight="1" x14ac:dyDescent="0.3"/>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504.74200000000002</v>
      </c>
      <c r="B5" s="115">
        <f>IFERROR(MEDIAN(B7:B1048576),0)</f>
        <v>481</v>
      </c>
      <c r="C5" s="116"/>
      <c r="D5" s="115">
        <f>IFERROR(AVERAGEIFS(B7:B1048576,B7:B1048576,"&lt;"&amp;(A5+IFERROR(_xlfn.STDEV.P(B7:B1048576),0)),B7:B1048576,"&gt;"&amp;(A5-IFERROR(_xlfn.STDEV.P(B7:B1048576),0))),0)</f>
        <v>475.625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214</v>
      </c>
      <c r="B9" s="50">
        <v>435</v>
      </c>
      <c r="C9" s="40" t="s">
        <v>62</v>
      </c>
      <c r="D9" s="40" t="s">
        <v>192</v>
      </c>
      <c r="E9" s="41">
        <v>2655417000118</v>
      </c>
      <c r="F9" s="39" t="s">
        <v>215</v>
      </c>
      <c r="G9" s="68" t="s">
        <v>216</v>
      </c>
      <c r="H9" s="40" t="s">
        <v>217</v>
      </c>
      <c r="I9" s="40">
        <v>2024</v>
      </c>
      <c r="J9" s="42" t="s">
        <v>210</v>
      </c>
      <c r="L9" s="37"/>
      <c r="M9" s="29"/>
      <c r="N9" s="29"/>
      <c r="Q9" s="30"/>
      <c r="R9" s="30"/>
      <c r="S9" s="30"/>
    </row>
    <row r="10" spans="1:19" s="28" customFormat="1" ht="52.5" customHeight="1" x14ac:dyDescent="0.3">
      <c r="A10" s="35" t="s">
        <v>218</v>
      </c>
      <c r="B10" s="50">
        <v>560</v>
      </c>
      <c r="C10" s="40" t="s">
        <v>219</v>
      </c>
      <c r="D10" s="40" t="s">
        <v>220</v>
      </c>
      <c r="E10" s="41">
        <v>46347567000130</v>
      </c>
      <c r="F10" s="39" t="s">
        <v>221</v>
      </c>
      <c r="G10" s="68" t="s">
        <v>222</v>
      </c>
      <c r="H10" s="40" t="s">
        <v>205</v>
      </c>
      <c r="I10" s="40">
        <v>2025</v>
      </c>
      <c r="J10" s="42" t="s">
        <v>223</v>
      </c>
      <c r="L10" s="37"/>
      <c r="M10" s="29"/>
      <c r="N10" s="29"/>
      <c r="Q10" s="30"/>
      <c r="R10" s="30"/>
      <c r="S10" s="30"/>
    </row>
    <row r="11" spans="1:19" s="28" customFormat="1" ht="52.5" customHeight="1" x14ac:dyDescent="0.3">
      <c r="A11" s="35" t="s">
        <v>224</v>
      </c>
      <c r="B11" s="50">
        <v>481</v>
      </c>
      <c r="C11" s="40" t="s">
        <v>198</v>
      </c>
      <c r="D11" s="40" t="s">
        <v>192</v>
      </c>
      <c r="E11" s="41">
        <v>87193215000154</v>
      </c>
      <c r="F11" s="39" t="s">
        <v>199</v>
      </c>
      <c r="G11" s="68" t="s">
        <v>200</v>
      </c>
      <c r="H11" s="40" t="s">
        <v>201</v>
      </c>
      <c r="I11" s="40">
        <v>2024</v>
      </c>
      <c r="J11" s="42" t="s">
        <v>196</v>
      </c>
      <c r="L11" s="37"/>
      <c r="M11" s="29"/>
      <c r="N11" s="29"/>
      <c r="Q11" s="30"/>
      <c r="R11" s="30"/>
      <c r="S11" s="30"/>
    </row>
    <row r="12" spans="1:19" s="28" customFormat="1" ht="52.5" customHeight="1" x14ac:dyDescent="0.35">
      <c r="A12" s="77" t="s">
        <v>43</v>
      </c>
      <c r="B12" s="78"/>
      <c r="C12" s="78"/>
      <c r="D12" s="79"/>
      <c r="E12" s="79"/>
      <c r="F12" s="80"/>
      <c r="G12" s="63"/>
      <c r="H12" s="63"/>
      <c r="I12" s="63"/>
      <c r="J12" s="63"/>
      <c r="L12" s="81"/>
      <c r="Q12" s="65"/>
      <c r="R12" s="65"/>
      <c r="S12" s="65"/>
    </row>
    <row r="13" spans="1:19" s="28" customFormat="1" ht="52.5" customHeight="1" x14ac:dyDescent="0.3">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35" t="s">
        <v>225</v>
      </c>
      <c r="B14" s="50">
        <v>577.46</v>
      </c>
      <c r="C14" s="66" t="s">
        <v>226</v>
      </c>
      <c r="D14" s="76" t="s">
        <v>227</v>
      </c>
      <c r="E14" s="94" t="s">
        <v>228</v>
      </c>
      <c r="F14" s="95"/>
      <c r="G14" s="31"/>
      <c r="H14" s="31"/>
      <c r="I14" s="31"/>
      <c r="J14" s="31"/>
      <c r="L14" s="74"/>
      <c r="M14" s="34"/>
      <c r="N14" s="34"/>
      <c r="Q14" s="33"/>
      <c r="R14" s="33"/>
      <c r="S14" s="33"/>
    </row>
    <row r="15" spans="1:19" s="28" customFormat="1" ht="52.5" customHeight="1" x14ac:dyDescent="0.35">
      <c r="A15" s="35" t="s">
        <v>229</v>
      </c>
      <c r="B15" s="50">
        <v>470.25</v>
      </c>
      <c r="C15" s="66" t="s">
        <v>226</v>
      </c>
      <c r="D15" s="76" t="s">
        <v>227</v>
      </c>
      <c r="E15" s="94" t="s">
        <v>230</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66</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133.76399999999998</v>
      </c>
      <c r="B5" s="115">
        <f>IFERROR(MEDIAN(B7:B1048576),0)</f>
        <v>135.25</v>
      </c>
      <c r="C5" s="116"/>
      <c r="D5" s="115">
        <f>IFERROR(AVERAGEIFS(B7:B1048576,B7:B1048576,"&lt;"&amp;(A5+IFERROR(_xlfn.STDEV.P(B7:B1048576),0)),B7:B1048576,"&gt;"&amp;(A5-IFERROR(_xlfn.STDEV.P(B7:B1048576),0))),0)</f>
        <v>133.88333333333333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231</v>
      </c>
      <c r="B9" s="50">
        <v>135.25</v>
      </c>
      <c r="C9" s="40" t="s">
        <v>232</v>
      </c>
      <c r="D9" s="40" t="s">
        <v>233</v>
      </c>
      <c r="E9" s="41" t="s">
        <v>234</v>
      </c>
      <c r="F9" s="39" t="s">
        <v>235</v>
      </c>
      <c r="G9" s="68" t="s">
        <v>236</v>
      </c>
      <c r="H9" s="40" t="s">
        <v>237</v>
      </c>
      <c r="I9" s="40">
        <v>2024</v>
      </c>
      <c r="J9" s="42" t="s">
        <v>238</v>
      </c>
      <c r="L9" s="37"/>
      <c r="M9" s="29"/>
      <c r="N9" s="29"/>
      <c r="Q9" s="30"/>
      <c r="R9" s="30"/>
      <c r="S9" s="30"/>
    </row>
    <row r="10" spans="1:19" s="28" customFormat="1" ht="52.5" customHeight="1" x14ac:dyDescent="0.3">
      <c r="A10" s="35" t="s">
        <v>239</v>
      </c>
      <c r="B10" s="50">
        <v>144.4</v>
      </c>
      <c r="C10" s="40" t="s">
        <v>198</v>
      </c>
      <c r="D10" s="40" t="s">
        <v>192</v>
      </c>
      <c r="E10" s="41">
        <v>9140305000173</v>
      </c>
      <c r="F10" s="39" t="s">
        <v>199</v>
      </c>
      <c r="G10" s="68" t="s">
        <v>200</v>
      </c>
      <c r="H10" s="40" t="s">
        <v>201</v>
      </c>
      <c r="I10" s="40">
        <v>2024</v>
      </c>
      <c r="J10" s="42" t="s">
        <v>196</v>
      </c>
      <c r="L10" s="37"/>
      <c r="M10" s="29"/>
      <c r="N10" s="29"/>
      <c r="Q10" s="30"/>
      <c r="R10" s="30"/>
      <c r="S10" s="30"/>
    </row>
    <row r="11" spans="1:19" s="28" customFormat="1" ht="52.5" customHeight="1" x14ac:dyDescent="0.3">
      <c r="A11" s="35" t="s">
        <v>240</v>
      </c>
      <c r="B11" s="50">
        <v>122</v>
      </c>
      <c r="C11" s="40" t="s">
        <v>198</v>
      </c>
      <c r="D11" s="40" t="s">
        <v>192</v>
      </c>
      <c r="E11" s="41">
        <v>7699852000168</v>
      </c>
      <c r="F11" s="39" t="s">
        <v>241</v>
      </c>
      <c r="G11" s="68" t="s">
        <v>242</v>
      </c>
      <c r="H11" s="40" t="s">
        <v>243</v>
      </c>
      <c r="I11" s="40">
        <v>2024</v>
      </c>
      <c r="J11" s="42" t="s">
        <v>196</v>
      </c>
      <c r="L11" s="37"/>
      <c r="M11" s="29"/>
      <c r="N11" s="29"/>
      <c r="Q11" s="30"/>
      <c r="R11" s="30"/>
      <c r="S11" s="30"/>
    </row>
    <row r="12" spans="1:19" s="28" customFormat="1" ht="52.5" customHeight="1" x14ac:dyDescent="0.3">
      <c r="A12" s="35" t="s">
        <v>244</v>
      </c>
      <c r="B12" s="50">
        <v>152.16999999999999</v>
      </c>
      <c r="C12" s="40" t="s">
        <v>62</v>
      </c>
      <c r="D12" s="40" t="s">
        <v>192</v>
      </c>
      <c r="E12" s="41" t="s">
        <v>245</v>
      </c>
      <c r="F12" s="39" t="s">
        <v>246</v>
      </c>
      <c r="G12" s="68" t="s">
        <v>247</v>
      </c>
      <c r="H12" s="40" t="s">
        <v>248</v>
      </c>
      <c r="I12" s="40">
        <v>2024</v>
      </c>
      <c r="J12" s="42" t="s">
        <v>196</v>
      </c>
      <c r="L12" s="37"/>
      <c r="M12" s="29"/>
      <c r="N12" s="29"/>
      <c r="Q12" s="30"/>
      <c r="R12" s="30"/>
      <c r="S12" s="30"/>
    </row>
    <row r="13" spans="1:19" s="28" customFormat="1" ht="52.5" customHeight="1" x14ac:dyDescent="0.3">
      <c r="A13" s="35" t="s">
        <v>249</v>
      </c>
      <c r="B13" s="50">
        <v>115</v>
      </c>
      <c r="C13" s="40" t="s">
        <v>62</v>
      </c>
      <c r="D13" s="40" t="s">
        <v>192</v>
      </c>
      <c r="E13" s="41">
        <v>9140305000173</v>
      </c>
      <c r="F13" s="39" t="s">
        <v>250</v>
      </c>
      <c r="G13" s="68" t="s">
        <v>251</v>
      </c>
      <c r="H13" s="40" t="s">
        <v>252</v>
      </c>
      <c r="I13" s="40">
        <v>2024</v>
      </c>
      <c r="J13" s="42" t="s">
        <v>210</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68</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385.75166666666672</v>
      </c>
      <c r="B5" s="115">
        <f>IFERROR(MEDIAN(B7:B1048576),0)</f>
        <v>385.5</v>
      </c>
      <c r="C5" s="116"/>
      <c r="D5" s="115">
        <f>IFERROR(AVERAGEIFS(B7:B1048576,B7:B1048576,"&lt;"&amp;(A5+IFERROR(_xlfn.STDEV.P(B7:B1048576),0)),B7:B1048576,"&gt;"&amp;(A5-IFERROR(_xlfn.STDEV.P(B7:B1048576),0))),0)</f>
        <v>413.75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253</v>
      </c>
      <c r="B9" s="50">
        <v>340</v>
      </c>
      <c r="C9" s="40" t="s">
        <v>62</v>
      </c>
      <c r="D9" s="40" t="s">
        <v>192</v>
      </c>
      <c r="E9" s="41">
        <v>2655417000118</v>
      </c>
      <c r="F9" s="39" t="s">
        <v>215</v>
      </c>
      <c r="G9" s="68" t="s">
        <v>216</v>
      </c>
      <c r="H9" s="40" t="s">
        <v>217</v>
      </c>
      <c r="I9" s="40">
        <v>2024</v>
      </c>
      <c r="J9" s="42" t="s">
        <v>210</v>
      </c>
      <c r="L9" s="37"/>
      <c r="M9" s="29"/>
      <c r="N9" s="29"/>
      <c r="Q9" s="30"/>
      <c r="R9" s="30"/>
      <c r="S9" s="30"/>
    </row>
    <row r="10" spans="1:19" s="28" customFormat="1" ht="52.5" customHeight="1" x14ac:dyDescent="0.3">
      <c r="A10" s="35" t="s">
        <v>254</v>
      </c>
      <c r="B10" s="50">
        <v>431</v>
      </c>
      <c r="C10" s="40" t="s">
        <v>62</v>
      </c>
      <c r="D10" s="40" t="s">
        <v>192</v>
      </c>
      <c r="E10" s="41">
        <v>28834010000141</v>
      </c>
      <c r="F10" s="39" t="s">
        <v>255</v>
      </c>
      <c r="G10" s="68" t="s">
        <v>256</v>
      </c>
      <c r="H10" s="40" t="s">
        <v>69</v>
      </c>
      <c r="I10" s="40">
        <v>2025</v>
      </c>
      <c r="J10" s="42" t="s">
        <v>196</v>
      </c>
      <c r="L10" s="37"/>
      <c r="M10" s="29"/>
      <c r="N10" s="29"/>
      <c r="Q10" s="30"/>
      <c r="R10" s="30"/>
      <c r="S10" s="30"/>
    </row>
    <row r="11" spans="1:19" s="28" customFormat="1" ht="52.5" customHeight="1" x14ac:dyDescent="0.3">
      <c r="A11" s="35" t="s">
        <v>257</v>
      </c>
      <c r="B11" s="50">
        <v>253.8</v>
      </c>
      <c r="C11" s="40" t="s">
        <v>258</v>
      </c>
      <c r="D11" s="40" t="s">
        <v>220</v>
      </c>
      <c r="E11" s="41">
        <v>12097090000160</v>
      </c>
      <c r="F11" s="39" t="s">
        <v>259</v>
      </c>
      <c r="G11" s="68" t="s">
        <v>260</v>
      </c>
      <c r="H11" s="40" t="s">
        <v>201</v>
      </c>
      <c r="I11" s="40">
        <v>2024</v>
      </c>
      <c r="J11" s="42" t="s">
        <v>223</v>
      </c>
      <c r="L11" s="37"/>
      <c r="M11" s="29"/>
      <c r="N11" s="29"/>
      <c r="Q11" s="30"/>
      <c r="R11" s="30"/>
      <c r="S11" s="30"/>
    </row>
    <row r="12" spans="1:19" s="28" customFormat="1" ht="52.5" customHeight="1" x14ac:dyDescent="0.3">
      <c r="A12" s="35" t="s">
        <v>261</v>
      </c>
      <c r="B12" s="50">
        <v>242</v>
      </c>
      <c r="C12" s="40" t="s">
        <v>262</v>
      </c>
      <c r="D12" s="40" t="s">
        <v>263</v>
      </c>
      <c r="E12" s="41">
        <v>47576147000198</v>
      </c>
      <c r="F12" s="39" t="s">
        <v>264</v>
      </c>
      <c r="G12" s="68" t="s">
        <v>265</v>
      </c>
      <c r="H12" s="40" t="s">
        <v>266</v>
      </c>
      <c r="I12" s="40" t="s">
        <v>245</v>
      </c>
      <c r="J12" s="42" t="s">
        <v>267</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225</v>
      </c>
      <c r="B15" s="50">
        <v>577.46</v>
      </c>
      <c r="C15" s="66" t="s">
        <v>226</v>
      </c>
      <c r="D15" s="76" t="s">
        <v>227</v>
      </c>
      <c r="E15" s="94" t="s">
        <v>268</v>
      </c>
      <c r="F15" s="95"/>
      <c r="G15" s="31"/>
      <c r="H15" s="31"/>
      <c r="I15" s="31"/>
      <c r="J15" s="31"/>
      <c r="L15" s="74"/>
      <c r="M15" s="34"/>
      <c r="N15" s="34"/>
      <c r="Q15" s="33"/>
      <c r="R15" s="33"/>
      <c r="S15" s="33"/>
    </row>
    <row r="16" spans="1:19" s="28" customFormat="1" ht="52.5" customHeight="1" x14ac:dyDescent="0.35">
      <c r="A16" s="35" t="s">
        <v>229</v>
      </c>
      <c r="B16" s="50">
        <v>470.25</v>
      </c>
      <c r="C16" s="66" t="s">
        <v>226</v>
      </c>
      <c r="D16" s="76" t="s">
        <v>227</v>
      </c>
      <c r="E16" s="94" t="s">
        <v>269</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70</v>
      </c>
      <c r="C1" s="113"/>
      <c r="D1" s="113"/>
      <c r="E1" s="114"/>
      <c r="F1" s="119" t="s">
        <v>26</v>
      </c>
      <c r="G1" s="116"/>
      <c r="H1" s="3"/>
      <c r="I1" s="3"/>
      <c r="J1" s="3"/>
      <c r="K1" s="4"/>
      <c r="M1" s="4"/>
      <c r="N1" s="4"/>
    </row>
    <row r="2" spans="1:19" s="25" customFormat="1" ht="27" customHeight="1" x14ac:dyDescent="0.25">
      <c r="A2" s="69" t="s">
        <v>27</v>
      </c>
      <c r="B2" s="118" t="s">
        <v>71</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54.048333333333325</v>
      </c>
      <c r="B5" s="115">
        <f>IFERROR(MEDIAN(B7:B1048576),0)</f>
        <v>45.5</v>
      </c>
      <c r="C5" s="116"/>
      <c r="D5" s="115">
        <f>IFERROR(AVERAGEIFS(B7:B1048576,B7:B1048576,"&lt;"&amp;(A5+IFERROR(_xlfn.STDEV.P(B7:B1048576),0)),B7:B1048576,"&gt;"&amp;(A5-IFERROR(_xlfn.STDEV.P(B7:B1048576),0))),0)</f>
        <v>45.241999999999997</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270</v>
      </c>
      <c r="B9" s="50">
        <v>44.8</v>
      </c>
      <c r="C9" s="40" t="s">
        <v>62</v>
      </c>
      <c r="D9" s="40" t="s">
        <v>192</v>
      </c>
      <c r="E9" s="41">
        <v>152379000155</v>
      </c>
      <c r="F9" s="39" t="s">
        <v>264</v>
      </c>
      <c r="G9" s="68" t="s">
        <v>271</v>
      </c>
      <c r="H9" s="40" t="s">
        <v>272</v>
      </c>
      <c r="I9" s="40">
        <v>2024</v>
      </c>
      <c r="J9" s="42" t="s">
        <v>196</v>
      </c>
      <c r="L9" s="37"/>
      <c r="M9" s="29"/>
      <c r="N9" s="29"/>
      <c r="Q9" s="30"/>
      <c r="R9" s="30"/>
      <c r="S9" s="30"/>
    </row>
    <row r="10" spans="1:19" s="28" customFormat="1" ht="52.5" customHeight="1" x14ac:dyDescent="0.3">
      <c r="A10" s="35" t="s">
        <v>273</v>
      </c>
      <c r="B10" s="50">
        <v>45</v>
      </c>
      <c r="C10" s="40" t="s">
        <v>62</v>
      </c>
      <c r="D10" s="40" t="s">
        <v>192</v>
      </c>
      <c r="E10" s="41">
        <v>2655417000118</v>
      </c>
      <c r="F10" s="39" t="s">
        <v>215</v>
      </c>
      <c r="G10" s="68" t="s">
        <v>216</v>
      </c>
      <c r="H10" s="40" t="s">
        <v>217</v>
      </c>
      <c r="I10" s="40">
        <v>2024</v>
      </c>
      <c r="J10" s="42" t="s">
        <v>210</v>
      </c>
      <c r="L10" s="37"/>
      <c r="M10" s="29"/>
      <c r="N10" s="29"/>
      <c r="Q10" s="30"/>
      <c r="R10" s="30"/>
      <c r="S10" s="30"/>
    </row>
    <row r="11" spans="1:19" s="28" customFormat="1" ht="52.5" customHeight="1" x14ac:dyDescent="0.3">
      <c r="A11" s="35" t="s">
        <v>274</v>
      </c>
      <c r="B11" s="50">
        <v>42.41</v>
      </c>
      <c r="C11" s="40" t="s">
        <v>198</v>
      </c>
      <c r="D11" s="40" t="s">
        <v>192</v>
      </c>
      <c r="E11" s="41">
        <v>8286376000116</v>
      </c>
      <c r="F11" s="39" t="s">
        <v>275</v>
      </c>
      <c r="G11" s="68" t="s">
        <v>276</v>
      </c>
      <c r="H11" s="40" t="s">
        <v>277</v>
      </c>
      <c r="I11" s="40">
        <v>2025</v>
      </c>
      <c r="J11" s="42" t="s">
        <v>196</v>
      </c>
      <c r="L11" s="37"/>
      <c r="M11" s="29"/>
      <c r="N11" s="29"/>
      <c r="Q11" s="30"/>
      <c r="R11" s="30"/>
      <c r="S11" s="30"/>
    </row>
    <row r="12" spans="1:19" s="28" customFormat="1" ht="52.5" customHeight="1" x14ac:dyDescent="0.3">
      <c r="A12" s="35" t="s">
        <v>278</v>
      </c>
      <c r="B12" s="50">
        <v>48</v>
      </c>
      <c r="C12" s="40" t="s">
        <v>279</v>
      </c>
      <c r="D12" s="40" t="s">
        <v>220</v>
      </c>
      <c r="E12" s="41">
        <v>18020262000183</v>
      </c>
      <c r="F12" s="39" t="s">
        <v>280</v>
      </c>
      <c r="G12" s="68" t="s">
        <v>281</v>
      </c>
      <c r="H12" s="40" t="s">
        <v>282</v>
      </c>
      <c r="I12" s="40">
        <v>2025</v>
      </c>
      <c r="J12" s="42" t="s">
        <v>283</v>
      </c>
      <c r="L12" s="37"/>
      <c r="M12" s="29"/>
      <c r="N12" s="29"/>
      <c r="Q12" s="30"/>
      <c r="R12" s="30"/>
      <c r="S12" s="30"/>
    </row>
    <row r="13" spans="1:19" s="28" customFormat="1" ht="52.5" customHeight="1" x14ac:dyDescent="0.3">
      <c r="A13" s="35" t="s">
        <v>284</v>
      </c>
      <c r="B13" s="50">
        <v>46</v>
      </c>
      <c r="C13" s="40" t="s">
        <v>62</v>
      </c>
      <c r="D13" s="40" t="s">
        <v>192</v>
      </c>
      <c r="E13" s="41">
        <v>15830245000113</v>
      </c>
      <c r="F13" s="39" t="s">
        <v>285</v>
      </c>
      <c r="G13" s="68" t="s">
        <v>286</v>
      </c>
      <c r="H13" s="40" t="s">
        <v>195</v>
      </c>
      <c r="I13" s="40">
        <v>2024</v>
      </c>
      <c r="J13" s="42" t="s">
        <v>196</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35" t="s">
        <v>287</v>
      </c>
      <c r="B16" s="50">
        <v>98.08</v>
      </c>
      <c r="C16" s="66" t="s">
        <v>226</v>
      </c>
      <c r="D16" s="76" t="s">
        <v>227</v>
      </c>
      <c r="E16" s="94" t="s">
        <v>288</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73</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68.960000000000008</v>
      </c>
      <c r="B5" s="115">
        <f>IFERROR(MEDIAN(B7:B1048576),0)</f>
        <v>55.8</v>
      </c>
      <c r="C5" s="116"/>
      <c r="D5" s="115">
        <f>IFERROR(AVERAGEIFS(B7:B1048576,B7:B1048576,"&lt;"&amp;(A5+IFERROR(_xlfn.STDEV.P(B7:B1048576),0)),B7:B1048576,"&gt;"&amp;(A5-IFERROR(_xlfn.STDEV.P(B7:B1048576),0))),0)</f>
        <v>55.7</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289</v>
      </c>
      <c r="B9" s="50">
        <v>52</v>
      </c>
      <c r="C9" s="40" t="s">
        <v>232</v>
      </c>
      <c r="D9" s="40" t="s">
        <v>263</v>
      </c>
      <c r="E9" s="41">
        <v>18245956000119</v>
      </c>
      <c r="F9" s="39" t="s">
        <v>290</v>
      </c>
      <c r="G9" s="68" t="s">
        <v>291</v>
      </c>
      <c r="H9" s="40" t="s">
        <v>292</v>
      </c>
      <c r="I9" s="40" t="s">
        <v>245</v>
      </c>
      <c r="J9" s="42" t="s">
        <v>267</v>
      </c>
      <c r="L9" s="37"/>
      <c r="M9" s="29"/>
      <c r="N9" s="29"/>
      <c r="Q9" s="30"/>
      <c r="R9" s="30"/>
      <c r="S9" s="30"/>
    </row>
    <row r="10" spans="1:19" s="28" customFormat="1" ht="52.5" customHeight="1" x14ac:dyDescent="0.3">
      <c r="A10" s="35" t="s">
        <v>240</v>
      </c>
      <c r="B10" s="50">
        <v>122</v>
      </c>
      <c r="C10" s="40" t="s">
        <v>198</v>
      </c>
      <c r="D10" s="40" t="s">
        <v>192</v>
      </c>
      <c r="E10" s="41">
        <v>7699852000168</v>
      </c>
      <c r="F10" s="39" t="s">
        <v>241</v>
      </c>
      <c r="G10" s="68" t="s">
        <v>242</v>
      </c>
      <c r="H10" s="40" t="s">
        <v>243</v>
      </c>
      <c r="I10" s="40">
        <v>2024</v>
      </c>
      <c r="J10" s="42" t="s">
        <v>196</v>
      </c>
      <c r="L10" s="37"/>
      <c r="M10" s="29"/>
      <c r="N10" s="29"/>
      <c r="Q10" s="30"/>
      <c r="R10" s="30"/>
      <c r="S10" s="30"/>
    </row>
    <row r="11" spans="1:19" s="28" customFormat="1" ht="52.5" customHeight="1" x14ac:dyDescent="0.3">
      <c r="A11" s="35" t="s">
        <v>293</v>
      </c>
      <c r="B11" s="50">
        <v>50</v>
      </c>
      <c r="C11" s="40" t="s">
        <v>198</v>
      </c>
      <c r="D11" s="40" t="s">
        <v>192</v>
      </c>
      <c r="E11" s="41" t="s">
        <v>245</v>
      </c>
      <c r="F11" s="39" t="s">
        <v>294</v>
      </c>
      <c r="G11" s="68" t="s">
        <v>295</v>
      </c>
      <c r="H11" s="40" t="s">
        <v>296</v>
      </c>
      <c r="I11" s="40">
        <v>2024</v>
      </c>
      <c r="J11" s="42" t="s">
        <v>196</v>
      </c>
      <c r="L11" s="37"/>
      <c r="M11" s="29"/>
      <c r="N11" s="29"/>
      <c r="Q11" s="30"/>
      <c r="R11" s="30"/>
      <c r="S11" s="30"/>
    </row>
    <row r="12" spans="1:19" s="28" customFormat="1" ht="52.5" customHeight="1" x14ac:dyDescent="0.3">
      <c r="A12" s="35" t="s">
        <v>297</v>
      </c>
      <c r="B12" s="50">
        <v>65</v>
      </c>
      <c r="C12" s="40" t="s">
        <v>232</v>
      </c>
      <c r="D12" s="40" t="s">
        <v>233</v>
      </c>
      <c r="E12" s="41">
        <v>24874520000191</v>
      </c>
      <c r="F12" s="39" t="s">
        <v>298</v>
      </c>
      <c r="G12" s="68" t="s">
        <v>299</v>
      </c>
      <c r="H12" s="40" t="s">
        <v>300</v>
      </c>
      <c r="I12" s="40">
        <v>2024</v>
      </c>
      <c r="J12" s="42" t="s">
        <v>301</v>
      </c>
      <c r="L12" s="37"/>
      <c r="M12" s="29"/>
      <c r="N12" s="29"/>
      <c r="Q12" s="30"/>
      <c r="R12" s="30"/>
      <c r="S12" s="30"/>
    </row>
    <row r="13" spans="1:19" s="28" customFormat="1" ht="52.5" customHeight="1" x14ac:dyDescent="0.3">
      <c r="A13" s="35" t="s">
        <v>302</v>
      </c>
      <c r="B13" s="50">
        <v>55.8</v>
      </c>
      <c r="C13" s="40" t="s">
        <v>62</v>
      </c>
      <c r="D13" s="40" t="s">
        <v>192</v>
      </c>
      <c r="E13" s="41">
        <v>97044937000109</v>
      </c>
      <c r="F13" s="39" t="s">
        <v>264</v>
      </c>
      <c r="G13" s="68" t="s">
        <v>271</v>
      </c>
      <c r="H13" s="40" t="s">
        <v>272</v>
      </c>
      <c r="I13" s="40">
        <v>2024</v>
      </c>
      <c r="J13" s="42" t="s">
        <v>196</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75</v>
      </c>
      <c r="C1" s="113"/>
      <c r="D1" s="113"/>
      <c r="E1" s="114"/>
      <c r="F1" s="119" t="s">
        <v>26</v>
      </c>
      <c r="G1" s="116"/>
      <c r="H1" s="3"/>
      <c r="I1" s="3"/>
      <c r="J1" s="3"/>
      <c r="K1" s="4"/>
      <c r="M1" s="4"/>
      <c r="N1" s="4"/>
    </row>
    <row r="2" spans="1:19" s="25" customFormat="1" ht="27" customHeight="1" x14ac:dyDescent="0.25">
      <c r="A2" s="69" t="s">
        <v>27</v>
      </c>
      <c r="B2" s="118" t="s">
        <v>71</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124.84857142857143</v>
      </c>
      <c r="B5" s="115">
        <f>IFERROR(MEDIAN(B7:B1048576),0)</f>
        <v>122</v>
      </c>
      <c r="C5" s="116"/>
      <c r="D5" s="115">
        <f>IFERROR(AVERAGEIFS(B7:B1048576,B7:B1048576,"&lt;"&amp;(A5+IFERROR(_xlfn.STDEV.P(B7:B1048576),0)),B7:B1048576,"&gt;"&amp;(A5-IFERROR(_xlfn.STDEV.P(B7:B1048576),0))),0)</f>
        <v>122.29400000000001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303</v>
      </c>
      <c r="B9" s="50">
        <v>120</v>
      </c>
      <c r="C9" s="40" t="s">
        <v>62</v>
      </c>
      <c r="D9" s="40" t="s">
        <v>192</v>
      </c>
      <c r="E9" s="41">
        <v>2655417000118</v>
      </c>
      <c r="F9" s="39" t="s">
        <v>215</v>
      </c>
      <c r="G9" s="68" t="s">
        <v>216</v>
      </c>
      <c r="H9" s="40" t="s">
        <v>217</v>
      </c>
      <c r="I9" s="40">
        <v>2024</v>
      </c>
      <c r="J9" s="42" t="s">
        <v>210</v>
      </c>
      <c r="L9" s="37"/>
      <c r="M9" s="29"/>
      <c r="N9" s="29"/>
      <c r="Q9" s="30"/>
      <c r="R9" s="30"/>
      <c r="S9" s="30"/>
    </row>
    <row r="10" spans="1:19" s="28" customFormat="1" ht="52.5" customHeight="1" x14ac:dyDescent="0.3">
      <c r="A10" s="35" t="s">
        <v>304</v>
      </c>
      <c r="B10" s="50">
        <v>130</v>
      </c>
      <c r="C10" s="40" t="s">
        <v>198</v>
      </c>
      <c r="D10" s="40" t="s">
        <v>192</v>
      </c>
      <c r="E10" s="41">
        <v>3280192000125</v>
      </c>
      <c r="F10" s="39" t="s">
        <v>199</v>
      </c>
      <c r="G10" s="68" t="s">
        <v>200</v>
      </c>
      <c r="H10" s="40" t="s">
        <v>201</v>
      </c>
      <c r="I10" s="40">
        <v>2024</v>
      </c>
      <c r="J10" s="42" t="s">
        <v>196</v>
      </c>
      <c r="L10" s="37"/>
      <c r="M10" s="29"/>
      <c r="N10" s="29"/>
      <c r="Q10" s="30"/>
      <c r="R10" s="30"/>
      <c r="S10" s="30"/>
    </row>
    <row r="11" spans="1:19" s="28" customFormat="1" ht="52.5" customHeight="1" x14ac:dyDescent="0.3">
      <c r="A11" s="35" t="s">
        <v>305</v>
      </c>
      <c r="B11" s="50">
        <v>105</v>
      </c>
      <c r="C11" s="40" t="s">
        <v>198</v>
      </c>
      <c r="D11" s="40" t="s">
        <v>192</v>
      </c>
      <c r="E11" s="41">
        <v>89768733000184</v>
      </c>
      <c r="F11" s="39" t="s">
        <v>275</v>
      </c>
      <c r="G11" s="68" t="s">
        <v>306</v>
      </c>
      <c r="H11" s="40" t="s">
        <v>307</v>
      </c>
      <c r="I11" s="40">
        <v>2025</v>
      </c>
      <c r="J11" s="42" t="s">
        <v>196</v>
      </c>
      <c r="L11" s="37"/>
      <c r="M11" s="29"/>
      <c r="N11" s="29"/>
      <c r="Q11" s="30"/>
      <c r="R11" s="30"/>
      <c r="S11" s="30"/>
    </row>
    <row r="12" spans="1:19" s="28" customFormat="1" ht="52.5" customHeight="1" x14ac:dyDescent="0.3">
      <c r="A12" s="35" t="s">
        <v>308</v>
      </c>
      <c r="B12" s="50">
        <v>126</v>
      </c>
      <c r="C12" s="40" t="s">
        <v>62</v>
      </c>
      <c r="D12" s="40" t="s">
        <v>192</v>
      </c>
      <c r="E12" s="41">
        <v>15830245000113</v>
      </c>
      <c r="F12" s="39" t="s">
        <v>285</v>
      </c>
      <c r="G12" s="68" t="s">
        <v>286</v>
      </c>
      <c r="H12" s="40" t="s">
        <v>195</v>
      </c>
      <c r="I12" s="40">
        <v>2024</v>
      </c>
      <c r="J12" s="42" t="s">
        <v>196</v>
      </c>
      <c r="L12" s="37"/>
      <c r="M12" s="29"/>
      <c r="N12" s="29"/>
      <c r="Q12" s="30"/>
      <c r="R12" s="30"/>
      <c r="S12" s="30"/>
    </row>
    <row r="13" spans="1:19" s="28" customFormat="1" ht="52.5" customHeight="1" x14ac:dyDescent="0.3">
      <c r="A13" s="35" t="s">
        <v>309</v>
      </c>
      <c r="B13" s="50">
        <v>113.47</v>
      </c>
      <c r="C13" s="40" t="s">
        <v>62</v>
      </c>
      <c r="D13" s="40" t="s">
        <v>192</v>
      </c>
      <c r="E13" s="41">
        <v>14925031000168</v>
      </c>
      <c r="F13" s="39" t="s">
        <v>310</v>
      </c>
      <c r="G13" s="68" t="s">
        <v>311</v>
      </c>
      <c r="H13" s="40" t="s">
        <v>312</v>
      </c>
      <c r="I13" s="40">
        <v>2024</v>
      </c>
      <c r="J13" s="42" t="s">
        <v>210</v>
      </c>
      <c r="L13" s="37"/>
      <c r="M13" s="29"/>
      <c r="N13" s="29"/>
      <c r="Q13" s="30"/>
      <c r="R13" s="30"/>
      <c r="S13" s="30"/>
    </row>
    <row r="14" spans="1:19" s="28" customFormat="1" ht="52.5" customHeight="1" x14ac:dyDescent="0.3">
      <c r="A14" s="35" t="s">
        <v>240</v>
      </c>
      <c r="B14" s="50">
        <v>122</v>
      </c>
      <c r="C14" s="40" t="s">
        <v>198</v>
      </c>
      <c r="D14" s="40" t="s">
        <v>192</v>
      </c>
      <c r="E14" s="41">
        <v>7699852000168</v>
      </c>
      <c r="F14" s="39" t="s">
        <v>241</v>
      </c>
      <c r="G14" s="68" t="s">
        <v>242</v>
      </c>
      <c r="H14" s="40" t="s">
        <v>243</v>
      </c>
      <c r="I14" s="40">
        <v>2024</v>
      </c>
      <c r="J14" s="42" t="s">
        <v>196</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5">
      <c r="A17" s="35" t="s">
        <v>313</v>
      </c>
      <c r="B17" s="50">
        <v>157.47</v>
      </c>
      <c r="C17" s="66" t="s">
        <v>226</v>
      </c>
      <c r="D17" s="76" t="s">
        <v>227</v>
      </c>
      <c r="E17" s="94" t="s">
        <v>314</v>
      </c>
      <c r="F17" s="95"/>
      <c r="G17" s="31"/>
      <c r="H17" s="31"/>
      <c r="I17" s="31"/>
      <c r="J17" s="31"/>
      <c r="L17" s="74"/>
      <c r="M17" s="34"/>
      <c r="N17" s="34"/>
      <c r="Q17" s="33"/>
      <c r="R17" s="33"/>
      <c r="S17" s="33"/>
    </row>
    <row r="18" spans="1:19" s="28" customFormat="1" ht="52.5" customHeight="1" x14ac:dyDescent="0.3">
      <c r="A18" s="71" t="s">
        <v>48</v>
      </c>
      <c r="B18" s="9"/>
      <c r="C18" s="70"/>
      <c r="D18" s="43"/>
      <c r="E18" s="44"/>
      <c r="F18" s="45"/>
      <c r="G18" s="7"/>
      <c r="H18" s="7"/>
      <c r="I18" s="7"/>
      <c r="J18" s="7"/>
      <c r="L18" s="5"/>
      <c r="M18" s="4"/>
      <c r="N18" s="4"/>
      <c r="Q18" s="6"/>
      <c r="R18" s="6"/>
      <c r="S18" s="6"/>
    </row>
    <row r="19" spans="1:19" s="28" customFormat="1" ht="52.5" customHeight="1" x14ac:dyDescent="0.3">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
      <c r="A20" s="38" t="s">
        <v>28</v>
      </c>
      <c r="B20" s="50"/>
      <c r="C20" s="51"/>
      <c r="D20" s="96"/>
      <c r="E20" s="97"/>
      <c r="F20" s="98"/>
      <c r="G20" s="36"/>
      <c r="H20" s="36"/>
      <c r="I20" s="36"/>
      <c r="J20" s="36"/>
      <c r="L20" s="37"/>
      <c r="M20" s="29"/>
      <c r="N20" s="29"/>
      <c r="Q20" s="30"/>
      <c r="R20" s="30"/>
      <c r="S20" s="30"/>
    </row>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77</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2380</v>
      </c>
      <c r="B5" s="115">
        <f>IFERROR(MEDIAN(B7:B1048576),0)</f>
        <v>2350</v>
      </c>
      <c r="C5" s="116"/>
      <c r="D5" s="115">
        <f>IFERROR(AVERAGEIFS(B7:B1048576,B7:B1048576,"&lt;"&amp;(A5+IFERROR(_xlfn.STDEV.P(B7:B1048576),0)),B7:B1048576,"&gt;"&amp;(A5-IFERROR(_xlfn.STDEV.P(B7:B1048576),0))),0)</f>
        <v>2350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315</v>
      </c>
      <c r="B9" s="50">
        <v>2350</v>
      </c>
      <c r="C9" s="40" t="s">
        <v>62</v>
      </c>
      <c r="D9" s="40" t="s">
        <v>192</v>
      </c>
      <c r="E9" s="41">
        <v>90522616000115</v>
      </c>
      <c r="F9" s="39" t="s">
        <v>316</v>
      </c>
      <c r="G9" s="68" t="s">
        <v>317</v>
      </c>
      <c r="H9" s="40" t="s">
        <v>318</v>
      </c>
      <c r="I9" s="40">
        <v>2024</v>
      </c>
      <c r="J9" s="42" t="s">
        <v>196</v>
      </c>
      <c r="L9" s="37"/>
      <c r="M9" s="29"/>
      <c r="N9" s="29"/>
      <c r="Q9" s="30"/>
      <c r="R9" s="30"/>
      <c r="S9" s="30"/>
    </row>
    <row r="10" spans="1:19" s="28" customFormat="1" ht="52.5" customHeight="1" x14ac:dyDescent="0.3">
      <c r="A10" s="35" t="s">
        <v>319</v>
      </c>
      <c r="B10" s="50">
        <v>2200</v>
      </c>
      <c r="C10" s="40" t="s">
        <v>62</v>
      </c>
      <c r="D10" s="40" t="s">
        <v>192</v>
      </c>
      <c r="E10" s="41">
        <v>46827974000144</v>
      </c>
      <c r="F10" s="39" t="s">
        <v>320</v>
      </c>
      <c r="G10" s="68" t="s">
        <v>321</v>
      </c>
      <c r="H10" s="40" t="s">
        <v>322</v>
      </c>
      <c r="I10" s="40">
        <v>2025</v>
      </c>
      <c r="J10" s="42" t="s">
        <v>210</v>
      </c>
      <c r="L10" s="37"/>
      <c r="M10" s="29"/>
      <c r="N10" s="29"/>
      <c r="Q10" s="30"/>
      <c r="R10" s="30"/>
      <c r="S10" s="30"/>
    </row>
    <row r="11" spans="1:19" s="28" customFormat="1" ht="52.5" customHeight="1" x14ac:dyDescent="0.35">
      <c r="A11" s="77" t="s">
        <v>43</v>
      </c>
      <c r="B11" s="78"/>
      <c r="C11" s="78"/>
      <c r="D11" s="79"/>
      <c r="E11" s="79"/>
      <c r="F11" s="80"/>
      <c r="G11" s="63"/>
      <c r="H11" s="63"/>
      <c r="I11" s="63"/>
      <c r="J11" s="63"/>
      <c r="L11" s="81"/>
      <c r="Q11" s="65"/>
      <c r="R11" s="65"/>
      <c r="S11" s="65"/>
    </row>
    <row r="12" spans="1:19" s="28" customFormat="1" ht="52.5" customHeight="1" x14ac:dyDescent="0.3">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3">
      <c r="A13" s="71" t="s">
        <v>48</v>
      </c>
      <c r="B13" s="9"/>
      <c r="C13" s="70"/>
      <c r="D13" s="43"/>
      <c r="E13" s="44"/>
      <c r="F13" s="45"/>
      <c r="G13" s="7"/>
      <c r="H13" s="7"/>
      <c r="I13" s="7"/>
      <c r="J13" s="7"/>
      <c r="L13" s="5"/>
      <c r="M13" s="4"/>
      <c r="N13" s="4"/>
      <c r="Q13" s="6"/>
      <c r="R13" s="6"/>
      <c r="S13" s="6"/>
    </row>
    <row r="14" spans="1:19" s="28" customFormat="1" ht="52.5" customHeight="1" x14ac:dyDescent="0.3">
      <c r="A14" s="57" t="s">
        <v>49</v>
      </c>
      <c r="B14" s="59" t="s">
        <v>44</v>
      </c>
      <c r="C14" s="58" t="s">
        <v>50</v>
      </c>
      <c r="D14" s="100" t="s">
        <v>51</v>
      </c>
      <c r="E14" s="99"/>
      <c r="F14" s="93"/>
      <c r="G14" s="67"/>
      <c r="H14" s="67"/>
      <c r="I14" s="67"/>
      <c r="J14" s="67"/>
      <c r="M14" s="61"/>
      <c r="N14" s="61"/>
      <c r="Q14" s="62"/>
      <c r="R14" s="62"/>
      <c r="S14" s="62"/>
    </row>
    <row r="15" spans="1:19" s="28" customFormat="1" ht="52.5" customHeight="1" x14ac:dyDescent="0.3">
      <c r="A15" s="38" t="s">
        <v>211</v>
      </c>
      <c r="B15" s="50">
        <v>2590</v>
      </c>
      <c r="C15" s="51" t="s">
        <v>323</v>
      </c>
      <c r="D15" s="96" t="s">
        <v>245</v>
      </c>
      <c r="E15" s="97"/>
      <c r="F15" s="98"/>
      <c r="G15" s="36"/>
      <c r="H15" s="36"/>
      <c r="I15" s="36"/>
      <c r="J15" s="36"/>
      <c r="L15" s="37"/>
      <c r="M15" s="29"/>
      <c r="N15" s="29"/>
      <c r="Q15" s="30"/>
      <c r="R15" s="30"/>
      <c r="S15" s="30"/>
    </row>
    <row r="16" spans="1:19" s="28" customFormat="1" ht="52.5" customHeight="1" x14ac:dyDescent="0.3"/>
    <row r="17" s="28" customFormat="1" ht="52.5" customHeight="1" x14ac:dyDescent="0.3"/>
    <row r="18" s="28" customFormat="1" ht="52.5" customHeight="1" x14ac:dyDescent="0.3"/>
    <row r="19" s="28" customFormat="1" ht="52.5" customHeight="1" x14ac:dyDescent="0.3"/>
    <row r="20" s="28" customFormat="1" ht="52.5" customHeight="1" x14ac:dyDescent="0.3"/>
    <row r="21" s="28" customFormat="1" ht="52.5" customHeight="1" x14ac:dyDescent="0.3"/>
    <row r="22" s="64" customFormat="1" ht="40.15" customHeight="1" x14ac:dyDescent="0.35"/>
    <row r="23" s="60" customFormat="1" ht="35.1" customHeight="1" x14ac:dyDescent="0.3"/>
    <row r="24" s="32" customFormat="1" ht="54" customHeight="1" x14ac:dyDescent="0.35"/>
    <row r="25" s="32" customFormat="1" ht="54" customHeight="1" x14ac:dyDescent="0.35"/>
    <row r="26" s="32" customFormat="1" ht="54" customHeight="1" x14ac:dyDescent="0.35"/>
    <row r="27" s="32" customFormat="1" ht="54" customHeight="1" x14ac:dyDescent="0.35"/>
    <row r="28" s="32" customFormat="1" ht="54" customHeight="1" x14ac:dyDescent="0.35"/>
    <row r="29" ht="40.15" customHeight="1" x14ac:dyDescent="0.25"/>
    <row r="30" s="60" customFormat="1" ht="35.1" customHeight="1" x14ac:dyDescent="0.3"/>
    <row r="31"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79</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100</v>
      </c>
      <c r="B5" s="115">
        <f>IFERROR(MEDIAN(B7:B1048576),0)</f>
        <v>100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324</v>
      </c>
      <c r="B9" s="50">
        <v>98</v>
      </c>
      <c r="C9" s="40" t="s">
        <v>62</v>
      </c>
      <c r="D9" s="40" t="s">
        <v>192</v>
      </c>
      <c r="E9" s="41">
        <v>15492214000108</v>
      </c>
      <c r="F9" s="39" t="s">
        <v>325</v>
      </c>
      <c r="G9" s="68" t="s">
        <v>326</v>
      </c>
      <c r="H9" s="40" t="s">
        <v>327</v>
      </c>
      <c r="I9" s="40">
        <v>2025</v>
      </c>
      <c r="J9" s="42" t="s">
        <v>196</v>
      </c>
      <c r="L9" s="37"/>
      <c r="M9" s="29"/>
      <c r="N9" s="29"/>
      <c r="Q9" s="30"/>
      <c r="R9" s="30"/>
      <c r="S9" s="30"/>
    </row>
    <row r="10" spans="1:19" s="28" customFormat="1" ht="52.5" customHeight="1" x14ac:dyDescent="0.35">
      <c r="A10" s="77" t="s">
        <v>43</v>
      </c>
      <c r="B10" s="78"/>
      <c r="C10" s="78"/>
      <c r="D10" s="79"/>
      <c r="E10" s="79"/>
      <c r="F10" s="80"/>
      <c r="G10" s="63"/>
      <c r="H10" s="63"/>
      <c r="I10" s="63"/>
      <c r="J10" s="63"/>
      <c r="L10" s="81"/>
      <c r="Q10" s="65"/>
      <c r="R10" s="65"/>
      <c r="S10" s="65"/>
    </row>
    <row r="11" spans="1:19" s="28" customFormat="1" ht="52.5" customHeight="1" x14ac:dyDescent="0.3">
      <c r="A11" s="57" t="s">
        <v>33</v>
      </c>
      <c r="B11" s="59" t="s">
        <v>44</v>
      </c>
      <c r="C11" s="58" t="s">
        <v>45</v>
      </c>
      <c r="D11" s="59" t="s">
        <v>46</v>
      </c>
      <c r="E11" s="92" t="s">
        <v>47</v>
      </c>
      <c r="F11" s="93"/>
      <c r="G11" s="67"/>
      <c r="H11" s="67"/>
      <c r="I11" s="67"/>
      <c r="J11" s="67"/>
      <c r="M11" s="61"/>
      <c r="N11" s="61"/>
      <c r="Q11" s="62"/>
      <c r="R11" s="62"/>
      <c r="S11" s="62"/>
    </row>
    <row r="12" spans="1:19" s="28" customFormat="1" ht="52.5" customHeight="1" x14ac:dyDescent="0.3">
      <c r="A12" s="71" t="s">
        <v>48</v>
      </c>
      <c r="B12" s="9"/>
      <c r="C12" s="70"/>
      <c r="D12" s="43"/>
      <c r="E12" s="44"/>
      <c r="F12" s="45"/>
      <c r="G12" s="7"/>
      <c r="H12" s="7"/>
      <c r="I12" s="7"/>
      <c r="J12" s="7"/>
      <c r="L12" s="5"/>
      <c r="M12" s="4"/>
      <c r="N12" s="4"/>
      <c r="Q12" s="6"/>
      <c r="R12" s="6"/>
      <c r="S12" s="6"/>
    </row>
    <row r="13" spans="1:19" s="28" customFormat="1" ht="52.5" customHeight="1" x14ac:dyDescent="0.3">
      <c r="A13" s="57" t="s">
        <v>49</v>
      </c>
      <c r="B13" s="59" t="s">
        <v>44</v>
      </c>
      <c r="C13" s="58" t="s">
        <v>50</v>
      </c>
      <c r="D13" s="100" t="s">
        <v>51</v>
      </c>
      <c r="E13" s="99"/>
      <c r="F13" s="93"/>
      <c r="G13" s="67"/>
      <c r="H13" s="67"/>
      <c r="I13" s="67"/>
      <c r="J13" s="67"/>
      <c r="M13" s="61"/>
      <c r="N13" s="61"/>
      <c r="Q13" s="62"/>
      <c r="R13" s="62"/>
      <c r="S13" s="62"/>
    </row>
    <row r="14" spans="1:19" s="28" customFormat="1" ht="52.5" customHeight="1" x14ac:dyDescent="0.3">
      <c r="A14" s="38" t="s">
        <v>211</v>
      </c>
      <c r="B14" s="50">
        <v>102</v>
      </c>
      <c r="C14" s="51" t="s">
        <v>328</v>
      </c>
      <c r="D14" s="96" t="s">
        <v>245</v>
      </c>
      <c r="E14" s="97"/>
      <c r="F14" s="98"/>
      <c r="G14" s="36"/>
      <c r="H14" s="36"/>
      <c r="I14" s="36"/>
      <c r="J14" s="36"/>
      <c r="L14" s="37"/>
      <c r="M14" s="29"/>
      <c r="N14" s="29"/>
      <c r="Q14" s="30"/>
      <c r="R14" s="30"/>
      <c r="S14" s="30"/>
    </row>
    <row r="15" spans="1:19" s="28" customFormat="1" ht="52.5" customHeight="1" x14ac:dyDescent="0.3"/>
    <row r="16" spans="1:19" s="28" customFormat="1" ht="52.5" customHeight="1" x14ac:dyDescent="0.3"/>
    <row r="17" s="28" customFormat="1" ht="52.5" customHeight="1" x14ac:dyDescent="0.3"/>
    <row r="18" s="28" customFormat="1" ht="52.5" customHeight="1" x14ac:dyDescent="0.3"/>
    <row r="19" s="28" customFormat="1" ht="52.5" customHeight="1" x14ac:dyDescent="0.3"/>
    <row r="20" s="28" customFormat="1" ht="52.5" customHeight="1" x14ac:dyDescent="0.3"/>
    <row r="21" s="28" customFormat="1" ht="52.5" customHeight="1" x14ac:dyDescent="0.3"/>
    <row r="22" s="64" customFormat="1" ht="40.15" customHeight="1" x14ac:dyDescent="0.35"/>
    <row r="23" s="60" customFormat="1" ht="35.1" customHeight="1" x14ac:dyDescent="0.3"/>
    <row r="24" s="32" customFormat="1" ht="54" customHeight="1" x14ac:dyDescent="0.35"/>
    <row r="25" s="32" customFormat="1" ht="54" customHeight="1" x14ac:dyDescent="0.35"/>
    <row r="26" s="32" customFormat="1" ht="54" customHeight="1" x14ac:dyDescent="0.35"/>
    <row r="27" s="32" customFormat="1" ht="54" customHeight="1" x14ac:dyDescent="0.35"/>
    <row r="28" s="32" customFormat="1" ht="54" customHeight="1" x14ac:dyDescent="0.35"/>
    <row r="29" ht="40.15" customHeight="1" x14ac:dyDescent="0.25"/>
    <row r="30" s="60" customFormat="1" ht="35.1" customHeight="1" x14ac:dyDescent="0.3"/>
    <row r="31"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4</vt:i4>
      </vt:variant>
    </vt:vector>
  </HeadingPairs>
  <TitlesOfParts>
    <vt:vector size="17" baseType="lpstr">
      <vt:lpstr>FORNECEDOR</vt:lpstr>
      <vt:lpstr>MODELO</vt:lpstr>
      <vt:lpstr>MODELO_CONVERTIDO</vt:lpstr>
      <vt:lpstr>RESUMO</vt:lpstr>
      <vt:lpstr>01</vt:lpstr>
      <vt:lpstr>2</vt:lpstr>
      <vt:lpstr>03</vt:lpstr>
      <vt:lpstr>04</vt:lpstr>
      <vt:lpstr>5</vt:lpstr>
      <vt:lpstr>6</vt:lpstr>
      <vt:lpstr>7</vt:lpstr>
      <vt:lpstr>8</vt:lpstr>
      <vt:lpstr>9</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Leonel</cp:lastModifiedBy>
  <cp:lastPrinted>2024-09-05T00:11:40Z</cp:lastPrinted>
  <dcterms:created xsi:type="dcterms:W3CDTF">2023-09-15T20:00:22Z</dcterms:created>
  <dcterms:modified xsi:type="dcterms:W3CDTF">2025-08-12T19:23:06Z</dcterms:modified>
</cp:coreProperties>
</file>