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2AB895-14C1-FC20-EB20-F1B4BCFD95A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PREGÃO ELETRÔNICO\PREGÃO ELETRÔNICO Nº 24 - 2024 - UTENSILHOS DOMÉSTICO, AR COND E FOGÃO INDUSTRIAL\"/>
    </mc:Choice>
  </mc:AlternateContent>
  <xr:revisionPtr revIDLastSave="0" documentId="8_{7BA6DD91-4B89-4A3E-BC1D-4F90D5B85547}"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3" state="hidden" r:id="rId3"/>
    <sheet name="1" sheetId="14" r:id="rId4"/>
    <sheet name="2" sheetId="15" r:id="rId5"/>
    <sheet name="3" sheetId="16" r:id="rId6"/>
    <sheet name="4" sheetId="17" r:id="rId7"/>
    <sheet name="5" sheetId="18" r:id="rId8"/>
    <sheet name="6" sheetId="19" r:id="rId9"/>
    <sheet name="7" sheetId="20" r:id="rId10"/>
    <sheet name="8" sheetId="21" r:id="rId11"/>
    <sheet name="9" sheetId="22" r:id="rId12"/>
    <sheet name="10" sheetId="23" r:id="rId13"/>
    <sheet name="11" sheetId="24" r:id="rId14"/>
    <sheet name="12" sheetId="25" r:id="rId15"/>
    <sheet name="13" sheetId="26" r:id="rId16"/>
    <sheet name="14" sheetId="27" r:id="rId17"/>
    <sheet name="15" sheetId="28" r:id="rId18"/>
    <sheet name="16" sheetId="29" r:id="rId19"/>
    <sheet name="17" sheetId="30" r:id="rId20"/>
    <sheet name="18" sheetId="31" r:id="rId21"/>
    <sheet name="19" sheetId="32" r:id="rId22"/>
    <sheet name="20" sheetId="33" r:id="rId23"/>
    <sheet name="21" sheetId="34" r:id="rId24"/>
    <sheet name="22" sheetId="35" r:id="rId25"/>
    <sheet name="23" sheetId="36" r:id="rId26"/>
    <sheet name="24" sheetId="37" r:id="rId27"/>
    <sheet name="25" sheetId="38" r:id="rId28"/>
    <sheet name="26" sheetId="39" r:id="rId29"/>
    <sheet name="27" sheetId="40" r:id="rId30"/>
    <sheet name="28" sheetId="41" r:id="rId31"/>
    <sheet name="29" sheetId="42" r:id="rId32"/>
    <sheet name="30" sheetId="43" r:id="rId33"/>
    <sheet name="31" sheetId="44" r:id="rId34"/>
    <sheet name="32" sheetId="45" r:id="rId35"/>
    <sheet name="33" sheetId="46" r:id="rId36"/>
    <sheet name="34" sheetId="47" r:id="rId37"/>
    <sheet name="35" sheetId="48" r:id="rId38"/>
    <sheet name="36" sheetId="49" r:id="rId39"/>
    <sheet name="37" sheetId="50" r:id="rId40"/>
    <sheet name="38" sheetId="51" r:id="rId41"/>
    <sheet name="39" sheetId="52" r:id="rId42"/>
    <sheet name="40" sheetId="53" r:id="rId43"/>
    <sheet name="41" sheetId="54" r:id="rId44"/>
    <sheet name="42" sheetId="55" r:id="rId45"/>
    <sheet name="43" sheetId="56" r:id="rId46"/>
    <sheet name="44" sheetId="57" r:id="rId47"/>
    <sheet name="45" sheetId="58" r:id="rId48"/>
    <sheet name="46" sheetId="59" r:id="rId49"/>
    <sheet name="47" sheetId="60" r:id="rId50"/>
    <sheet name="48" sheetId="61" r:id="rId51"/>
    <sheet name="GPT cache" sheetId="6" state="veryHidden" r:id="rId52"/>
  </sheets>
  <definedNames>
    <definedName name="_FilterDatabase" localSheetId="3" hidden="1">'1'!$A$8:$E$8</definedName>
    <definedName name="_FilterDatabase" localSheetId="12" hidden="1">'10'!$A$8:$E$8</definedName>
    <definedName name="_FilterDatabase" localSheetId="13" hidden="1">'11'!$A$8:$E$8</definedName>
    <definedName name="_FilterDatabase" localSheetId="14" hidden="1">'12'!$A$8:$E$8</definedName>
    <definedName name="_FilterDatabase" localSheetId="15" hidden="1">'13'!$A$8:$E$8</definedName>
    <definedName name="_FilterDatabase" localSheetId="16" hidden="1">'14'!$A$8:$E$8</definedName>
    <definedName name="_FilterDatabase" localSheetId="17" hidden="1">'15'!$A$8:$E$8</definedName>
    <definedName name="_FilterDatabase" localSheetId="18" hidden="1">'16'!$A$8:$E$8</definedName>
    <definedName name="_FilterDatabase" localSheetId="19" hidden="1">'17'!$A$8:$E$8</definedName>
    <definedName name="_FilterDatabase" localSheetId="20" hidden="1">'18'!$A$8:$F$8</definedName>
    <definedName name="_FilterDatabase" localSheetId="21" hidden="1">'19'!$A$8:$E$8</definedName>
    <definedName name="_FilterDatabase" localSheetId="4" hidden="1">'2'!$A$8:$E$8</definedName>
    <definedName name="_FilterDatabase" localSheetId="22" hidden="1">'20'!$A$8:$E$8</definedName>
    <definedName name="_FilterDatabase" localSheetId="23" hidden="1">'21'!$A$8:$E$8</definedName>
    <definedName name="_FilterDatabase" localSheetId="24" hidden="1">'22'!$A$8:$E$8</definedName>
    <definedName name="_FilterDatabase" localSheetId="25" hidden="1">'23'!$A$8:$E$8</definedName>
    <definedName name="_FilterDatabase" localSheetId="26" hidden="1">'24'!$A$8:$E$8</definedName>
    <definedName name="_FilterDatabase" localSheetId="27" hidden="1">'25'!$A$8:$E$8</definedName>
    <definedName name="_FilterDatabase" localSheetId="28" hidden="1">'26'!$A$8:$E$8</definedName>
    <definedName name="_FilterDatabase" localSheetId="29" hidden="1">'27'!$A$8:$E$8</definedName>
    <definedName name="_FilterDatabase" localSheetId="30" hidden="1">'28'!$A$8:$E$8</definedName>
    <definedName name="_FilterDatabase" localSheetId="31" hidden="1">'29'!$A$8:$E$8</definedName>
    <definedName name="_FilterDatabase" localSheetId="5" hidden="1">'3'!$A$8:$E$8</definedName>
    <definedName name="_FilterDatabase" localSheetId="32" hidden="1">'30'!$A$8:$E$8</definedName>
    <definedName name="_FilterDatabase" localSheetId="33" hidden="1">'31'!$A$8:$E$8</definedName>
    <definedName name="_FilterDatabase" localSheetId="34" hidden="1">'32'!$A$8:$F$8</definedName>
    <definedName name="_FilterDatabase" localSheetId="35" hidden="1">'33'!$A$8:$E$8</definedName>
    <definedName name="_FilterDatabase" localSheetId="36" hidden="1">'34'!$A$8:$E$8</definedName>
    <definedName name="_FilterDatabase" localSheetId="37" hidden="1">'35'!$A$8:$E$8</definedName>
    <definedName name="_FilterDatabase" localSheetId="38" hidden="1">'36'!$A$8:$E$8</definedName>
    <definedName name="_FilterDatabase" localSheetId="39" hidden="1">'37'!$A$8:$E$8</definedName>
    <definedName name="_FilterDatabase" localSheetId="40" hidden="1">'38'!$A$8:$E$8</definedName>
    <definedName name="_FilterDatabase" localSheetId="41" hidden="1">'39'!$A$8:$E$8</definedName>
    <definedName name="_FilterDatabase" localSheetId="6" hidden="1">'4'!$A$8:$E$8</definedName>
    <definedName name="_FilterDatabase" localSheetId="42" hidden="1">'40'!$A$8:$E$8</definedName>
    <definedName name="_FilterDatabase" localSheetId="43" hidden="1">'41'!$A$8:$E$8</definedName>
    <definedName name="_FilterDatabase" localSheetId="44" hidden="1">'42'!$A$8:$E$8</definedName>
    <definedName name="_FilterDatabase" localSheetId="45" hidden="1">'43'!$A$8:$E$8</definedName>
    <definedName name="_FilterDatabase" localSheetId="46" hidden="1">'44'!$A$8:$E$8</definedName>
    <definedName name="_FilterDatabase" localSheetId="47" hidden="1">'45'!$A$8:$E$8</definedName>
    <definedName name="_FilterDatabase" localSheetId="48" hidden="1">'46'!$A$8:$E$8</definedName>
    <definedName name="_FilterDatabase" localSheetId="49" hidden="1">'47'!$A$8:$E$8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RESUMO!$A$1:$F$71</definedName>
    <definedName name="_xlnm.Print_Titles" localSheetId="3">'1'!$1:$6</definedName>
    <definedName name="_xlnm.Print_Titles" localSheetId="12">'10'!$1:$6</definedName>
    <definedName name="_xlnm.Print_Titles" localSheetId="13">'11'!$1:$6</definedName>
    <definedName name="_xlnm.Print_Titles" localSheetId="14">'12'!$1:$6</definedName>
    <definedName name="_xlnm.Print_Titles" localSheetId="15">'13'!$1:$6</definedName>
    <definedName name="_xlnm.Print_Titles" localSheetId="16">'14'!$1:$6</definedName>
    <definedName name="_xlnm.Print_Titles" localSheetId="17">'15'!$1:$6</definedName>
    <definedName name="_xlnm.Print_Titles" localSheetId="18">'16'!$1:$6</definedName>
    <definedName name="_xlnm.Print_Titles" localSheetId="19">'17'!$1:$6</definedName>
    <definedName name="_xlnm.Print_Titles" localSheetId="20">'18'!$1:$6</definedName>
    <definedName name="_xlnm.Print_Titles" localSheetId="21">'19'!$1:$6</definedName>
    <definedName name="_xlnm.Print_Titles" localSheetId="4">'2'!$1:$6</definedName>
    <definedName name="_xlnm.Print_Titles" localSheetId="22">'20'!$1:$6</definedName>
    <definedName name="_xlnm.Print_Titles" localSheetId="23">'21'!$1:$6</definedName>
    <definedName name="_xlnm.Print_Titles" localSheetId="24">'22'!$1:$6</definedName>
    <definedName name="_xlnm.Print_Titles" localSheetId="25">'23'!$1:$6</definedName>
    <definedName name="_xlnm.Print_Titles" localSheetId="26">'24'!$1:$6</definedName>
    <definedName name="_xlnm.Print_Titles" localSheetId="27">'25'!$1:$6</definedName>
    <definedName name="_xlnm.Print_Titles" localSheetId="28">'26'!$1:$6</definedName>
    <definedName name="_xlnm.Print_Titles" localSheetId="29">'27'!$1:$6</definedName>
    <definedName name="_xlnm.Print_Titles" localSheetId="30">'28'!$1:$6</definedName>
    <definedName name="_xlnm.Print_Titles" localSheetId="31">'29'!$1:$6</definedName>
    <definedName name="_xlnm.Print_Titles" localSheetId="5">'3'!$1:$6</definedName>
    <definedName name="_xlnm.Print_Titles" localSheetId="32">'30'!$1:$6</definedName>
    <definedName name="_xlnm.Print_Titles" localSheetId="33">'31'!$1:$6</definedName>
    <definedName name="_xlnm.Print_Titles" localSheetId="34">'32'!$1:$6</definedName>
    <definedName name="_xlnm.Print_Titles" localSheetId="35">'33'!$1:$6</definedName>
    <definedName name="_xlnm.Print_Titles" localSheetId="36">'34'!$1:$6</definedName>
    <definedName name="_xlnm.Print_Titles" localSheetId="37">'35'!$1:$6</definedName>
    <definedName name="_xlnm.Print_Titles" localSheetId="38">'36'!$1:$6</definedName>
    <definedName name="_xlnm.Print_Titles" localSheetId="39">'37'!$1:$6</definedName>
    <definedName name="_xlnm.Print_Titles" localSheetId="40">'38'!$1:$6</definedName>
    <definedName name="_xlnm.Print_Titles" localSheetId="41">'39'!$1:$6</definedName>
    <definedName name="_xlnm.Print_Titles" localSheetId="6">'4'!$1:$6</definedName>
    <definedName name="_xlnm.Print_Titles" localSheetId="42">'40'!$1:$6</definedName>
    <definedName name="_xlnm.Print_Titles" localSheetId="43">'41'!$1:$6</definedName>
    <definedName name="_xlnm.Print_Titles" localSheetId="44">'42'!$1:$6</definedName>
    <definedName name="_xlnm.Print_Titles" localSheetId="45">'43'!$1:$6</definedName>
    <definedName name="_xlnm.Print_Titles" localSheetId="46">'44'!$1:$6</definedName>
    <definedName name="_xlnm.Print_Titles" localSheetId="47">'45'!$1:$6</definedName>
    <definedName name="_xlnm.Print_Titles" localSheetId="48">'46'!$1:$6</definedName>
    <definedName name="_xlnm.Print_Titles" localSheetId="49">'47'!$1:$6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41" l="1"/>
  <c r="D5" i="41" s="1"/>
  <c r="B5" i="41"/>
  <c r="B5" i="45"/>
  <c r="A5" i="45"/>
  <c r="E5" i="45" s="1"/>
  <c r="C13" i="45"/>
  <c r="C11" i="45"/>
  <c r="E5" i="31"/>
  <c r="B5" i="31"/>
  <c r="A5" i="31"/>
  <c r="C11" i="31"/>
  <c r="C13" i="31"/>
  <c r="B5" i="61"/>
  <c r="A5" i="61"/>
  <c r="D5" i="61" s="1"/>
  <c r="B5" i="60" l="1"/>
  <c r="A5" i="60"/>
  <c r="D5" i="60" s="1"/>
  <c r="B5" i="59"/>
  <c r="A5" i="59"/>
  <c r="D5" i="59" s="1"/>
  <c r="B5" i="58"/>
  <c r="A5" i="58"/>
  <c r="D5" i="58" s="1"/>
  <c r="B5" i="57"/>
  <c r="A5" i="57"/>
  <c r="D5" i="57" s="1"/>
  <c r="B5" i="56"/>
  <c r="A5" i="56"/>
  <c r="D5" i="56" s="1"/>
  <c r="B5" i="55"/>
  <c r="A5" i="55"/>
  <c r="D5" i="55" s="1"/>
  <c r="B5" i="54"/>
  <c r="A5" i="54"/>
  <c r="D5" i="54" s="1"/>
  <c r="B5" i="53"/>
  <c r="A5" i="53"/>
  <c r="D5" i="53" s="1"/>
  <c r="B5" i="52"/>
  <c r="A5" i="52"/>
  <c r="D5" i="52" s="1"/>
  <c r="B5" i="51"/>
  <c r="A5" i="51"/>
  <c r="D5" i="51" s="1"/>
  <c r="B5" i="50"/>
  <c r="A5" i="50"/>
  <c r="D5" i="50" s="1"/>
  <c r="B5" i="49"/>
  <c r="A5" i="49"/>
  <c r="D5" i="49" s="1"/>
  <c r="B5" i="48"/>
  <c r="A5" i="48"/>
  <c r="D5" i="48" s="1"/>
  <c r="B5" i="47"/>
  <c r="A5" i="47"/>
  <c r="D5" i="47" s="1"/>
  <c r="B5" i="46"/>
  <c r="A5" i="46"/>
  <c r="D5" i="46" s="1"/>
  <c r="B5" i="44"/>
  <c r="A5" i="44"/>
  <c r="D5" i="44" s="1"/>
  <c r="B5" i="43"/>
  <c r="A5" i="43"/>
  <c r="D5" i="43" s="1"/>
  <c r="B5" i="42"/>
  <c r="A5" i="42"/>
  <c r="D5" i="42" s="1"/>
  <c r="B5" i="40"/>
  <c r="A5" i="40"/>
  <c r="D5" i="40" s="1"/>
  <c r="B5" i="39"/>
  <c r="A5" i="39"/>
  <c r="D5" i="39" s="1"/>
  <c r="B5" i="38"/>
  <c r="A5" i="38"/>
  <c r="D5" i="38" s="1"/>
  <c r="B5" i="37"/>
  <c r="A5" i="37"/>
  <c r="D5" i="37" s="1"/>
  <c r="B5" i="36"/>
  <c r="A5" i="36"/>
  <c r="D5" i="36" s="1"/>
  <c r="B5" i="35"/>
  <c r="A5" i="35"/>
  <c r="D5" i="35" s="1"/>
  <c r="B5" i="34"/>
  <c r="A5" i="34"/>
  <c r="D5" i="34" s="1"/>
  <c r="B5" i="33"/>
  <c r="A5" i="33"/>
  <c r="D5" i="33" s="1"/>
  <c r="B5" i="32"/>
  <c r="A5" i="32"/>
  <c r="D5" i="32" s="1"/>
  <c r="B5" i="30"/>
  <c r="A5" i="30"/>
  <c r="D5" i="30" s="1"/>
  <c r="B5" i="29"/>
  <c r="A5" i="29"/>
  <c r="D5" i="29" s="1"/>
  <c r="B5" i="28"/>
  <c r="A5" i="28"/>
  <c r="D5" i="28" s="1"/>
  <c r="B5" i="27"/>
  <c r="A5" i="27"/>
  <c r="D5" i="27" s="1"/>
  <c r="B5" i="26"/>
  <c r="A5" i="26"/>
  <c r="D5" i="26" s="1"/>
  <c r="B5" i="25"/>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2" i="2" a="1"/>
  <c r="E51" i="2" a="1"/>
  <c r="E51" i="2" l="1"/>
  <c r="E52" i="2"/>
  <c r="E53" i="2" s="1"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<sst xmlns="http://schemas.openxmlformats.org/spreadsheetml/2006/main" count="3588" uniqueCount="1113">
  <si>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</si>
  <si>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</si>
  <si>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</si>
  <si>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</si>
  <si>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</si>
  <si>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</si>
  <si>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</si>
  <si>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</si>
  <si>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</si>
  <si>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</si>
  <si>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</si>
  <si>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</si>
  <si>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</si>
  <si>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</si>
  <si>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</si>
  <si>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</si>
  <si>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</si>
  <si>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</si>
  <si>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</si>
  <si>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</si>
  <si>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</si>
  <si>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</si>
  <si>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</si>
  <si>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</si>
  <si>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</si>
  <si>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</si>
  <si>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</si>
  <si>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</si>
  <si>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</si>
  <si>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</si>
  <si>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</si>
  <si>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</si>
  <si>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</si>
  <si>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</si>
  <si>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</si>
  <si>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</si>
  <si>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</si>
  <si>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</si>
  <si>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</si>
  <si>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</si>
  <si>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</si>
  <si>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</si>
  <si>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</si>
  <si>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</si>
  <si>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</si>
  <si>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</si>
  <si>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</si>
  <si>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</si>
  <si>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</si>
  <si>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</si>
  <si>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</si>
  <si>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</si>
  <si>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</si>
  <si>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</si>
  <si>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</si>
  <si>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</si>
  <si>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</si>
  <si>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</si>
  <si>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</si>
  <si>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</si>
  <si>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</si>
  <si>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</si>
  <si>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</si>
  <si>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</si>
  <si>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</si>
  <si>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</si>
  <si>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</si>
  <si>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</si>
  <si>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</si>
  <si>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</si>
  <si>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</si>
  <si>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</si>
  <si>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</si>
  <si>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</si>
  <si>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</si>
  <si>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</si>
  <si>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</si>
  <si>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</si>
  <si>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</si>
  <si>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</si>
  <si>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</si>
  <si>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</si>
  <si>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</si>
  <si>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</si>
  <si>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</si>
  <si>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</si>
  <si>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</si>
  <si>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</si>
  <si>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</si>
  <si>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</si>
  <si>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</si>
  <si>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</si>
  <si>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</si>
  <si>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</si>
  <si>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</si>
  <si>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</si>
  <si>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</si>
  <si>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</si>
  <si>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</si>
  <si>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</si>
  <si>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</si>
  <si>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</si>
  <si>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</si>
  <si>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</si>
  <si>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</si>
  <si>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</si>
  <si>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</si>
  <si>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</si>
  <si>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</si>
  <si>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</si>
  <si>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</si>
  <si>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</si>
  <si>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</si>
  <si>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</si>
  <si>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</si>
  <si>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</si>
  <si>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</si>
  <si>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</si>
  <si>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</si>
  <si>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</si>
  <si>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</si>
  <si>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</si>
  <si>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</si>
  <si>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</si>
  <si>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</si>
  <si>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</si>
  <si>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</si>
  <si>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</si>
  <si>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</si>
  <si>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</si>
  <si>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</si>
  <si>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</si>
  <si>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</si>
  <si>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</si>
  <si>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</si>
  <si>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</si>
  <si>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</si>
  <si>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</si>
  <si>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</si>
  <si>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</si>
  <si>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</si>
  <si>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</si>
  <si>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</si>
  <si>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</si>
  <si>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</si>
  <si>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</si>
  <si>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</si>
  <si>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</si>
  <si>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</si>
  <si>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</si>
  <si>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</si>
  <si>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</si>
  <si>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</si>
  <si>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</si>
  <si>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</si>
  <si>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</si>
  <si>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</si>
  <si>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</si>
  <si>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</si>
  <si>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</si>
  <si>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</si>
  <si>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</si>
  <si>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</si>
  <si>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</si>
  <si>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</si>
  <si>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</si>
  <si>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</si>
  <si>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</si>
  <si>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 xml:space="preserve">BACIA DE PLASTICO 30L EM POLIPROPILENO </t>
  </si>
  <si>
    <t>UN</t>
  </si>
  <si>
    <t xml:space="preserve">BANDEJA PLASTICA EM PP 7 LITROS BRANCA RETANGULAR </t>
  </si>
  <si>
    <t xml:space="preserve">BANDEJA PLASTICA RETANGULAR EM PP 10L COM TAMPA BRANCA </t>
  </si>
  <si>
    <t xml:space="preserve">CHALEIRA INOX TRADICIONAL 3,5 LITROS </t>
  </si>
  <si>
    <t xml:space="preserve">COLHER DE SOPA INOX </t>
  </si>
  <si>
    <t xml:space="preserve">COLHER DE CHÁ INOX 14 CM </t>
  </si>
  <si>
    <t>COPO DE PLASTICO PP 250ML REUTILIZAVEIS COLORIDOS PARA MERENDA</t>
  </si>
  <si>
    <t xml:space="preserve">FACA DE SERRA INOX COM CABO EM PP 20CM </t>
  </si>
  <si>
    <t xml:space="preserve">FACA PARA CARNE INOX 8 POLEGADAS COM CABO EM MADEIRA </t>
  </si>
  <si>
    <t xml:space="preserve">GARFO EM INOX </t>
  </si>
  <si>
    <t xml:space="preserve">GARRAFA TÉRMICA 1.8L </t>
  </si>
  <si>
    <t xml:space="preserve">JARRA DE PLASTICO 4 LT EM PP </t>
  </si>
  <si>
    <t xml:space="preserve">POTE PLASTICO RETANGULAR COM TAMPA EM PP 4 LT </t>
  </si>
  <si>
    <t xml:space="preserve">POTE PLASTICO PP PARA SOBREMESA 300ML COLORIDOS </t>
  </si>
  <si>
    <t xml:space="preserve">PRATO FUNDO DE INOX 22 CM </t>
  </si>
  <si>
    <t xml:space="preserve">XICARA DE VIDRO TRANSPARENTE 250ML </t>
  </si>
  <si>
    <t xml:space="preserve">PANELA/CAÇAROLA DE ALUMINIO GROSSO 10L COM TAMPA </t>
  </si>
  <si>
    <t>FORMA REDONDA DE EMPADA/ PÃO DE QUEIJO EM AÇO Nº3 MEDINDO 6X4X1,7</t>
  </si>
  <si>
    <t xml:space="preserve">FORMA PARA BOLO REDONDA EM ALUMÍNIO 30CM FUNDO FIXO </t>
  </si>
  <si>
    <t xml:space="preserve">POTE COM TAMPA EM POLIPROPILENO DE 5 LITROS </t>
  </si>
  <si>
    <t xml:space="preserve">PANELA EM ALUMINIO GROSSO 50L N°55 MED. 55X55X23,5 </t>
  </si>
  <si>
    <t xml:space="preserve">PANELA DE ALUMÍNIO GROSSO 30L Nº45 MED. 45X45X21 </t>
  </si>
  <si>
    <t xml:space="preserve">BACIA DE PLÁSTICO REDONDA 10 LT EM POLIPROPILENO </t>
  </si>
  <si>
    <t xml:space="preserve">BACIA DE PLASTICO REDONDA 20LT EM PP </t>
  </si>
  <si>
    <t xml:space="preserve">BACIA DE PLASTICO DE 50L EM PP </t>
  </si>
  <si>
    <t>COADOR DE PANO 100%ALGODÃO BRANCO COM 10 CM DE CIRCUNFERENCIA E CABO EM MADEIRA</t>
  </si>
  <si>
    <t xml:space="preserve">BACIA DE PLASTICO PP 20L COM TAMPA </t>
  </si>
  <si>
    <t xml:space="preserve">BACIA DE PLASTICO PP 50L COM TAMPA </t>
  </si>
  <si>
    <t xml:space="preserve">COLHER GRANDE INOX 45 CM </t>
  </si>
  <si>
    <t>PANELA CAÇAROLA ANTIADERENTE N°30 30CM TAMPA DE VIDRO COM RESPIRO. PEGADOR DA TAMPA E DA PANELA EM PP PRETO.</t>
  </si>
  <si>
    <t xml:space="preserve">RALADOR INOX 04 FACES </t>
  </si>
  <si>
    <t xml:space="preserve">FORMA REDONDA DE EMPADA/ PÃO DE QUEIJO EM AÇO Nº3 MEDINDO 6X4X1,7 </t>
  </si>
  <si>
    <t xml:space="preserve">FORMA REDONDA DE PIZZA INOX 30CM  </t>
  </si>
  <si>
    <t>FORMA PARA BOLO REDONDA EM ALUMÍNIO 30CM FUNDO FIXO</t>
  </si>
  <si>
    <t>FRIGIDEIRA ANTIADERENTE 24 CM 1,4 LT COM CABO PP</t>
  </si>
  <si>
    <t>FUNIL DE PLASTICO EM PP COM 12 CM DE DIAMETRO</t>
  </si>
  <si>
    <t>PANELA DE PRESSÃO DE 10L EM ALUMINIO COM SELO INMETRO</t>
  </si>
  <si>
    <t xml:space="preserve">PANELA DE PIPOQUEIRA DE 10L </t>
  </si>
  <si>
    <t>PRATO DE PLASTICO PP PARA MERENDA ESCOLAR 600ML</t>
  </si>
  <si>
    <t>ABRIDOR DE LATA EM METAL</t>
  </si>
  <si>
    <t xml:space="preserve">CONCHA GRANDE INOX 33 CM </t>
  </si>
  <si>
    <t>CANECA PLASTICA EM PP 300 ML COM ALÇA PARA MERENDA ESCOLAR</t>
  </si>
  <si>
    <t xml:space="preserve">COPO INFANTIL EM PP 330ML COM BICO COM FURINHO E TAMPA PROTETORA, MED. 13,2 CM ALTURA, COM UMA ALÇA DE CADA LADO E ESTAMPAS INFANTIS. </t>
  </si>
  <si>
    <t xml:space="preserve">ESCUMADEIRA DE AÇO INOX 33CM DE COMPRIMENTO DE 12CM DE DIAMETRO </t>
  </si>
  <si>
    <t xml:space="preserve">FORMA DE ALUMINIO RETANGULAR 45 CM </t>
  </si>
  <si>
    <t xml:space="preserve">POTE COM TAMPA EM POLIPROPILENO DE 1LITRO </t>
  </si>
  <si>
    <t>FOGÃO INDUSTRIAL 06 BOCAS 30X30CM BAIXA PRESSÃO GÁS GLP 1 COM 03 QUEIMADORES SIMPLES E 03 DUPLOS EM FERRO FUNDIDO, COM FORNO 55 LITROS COM VISOR DE VIDRO NA PORTA, COM MOLA E VEDAÇÃO PARA RETENÇÃO DE CALOR E QUE AQUEÇA ATÉ 250º C. ACOMPANHA GRADE REMOVÍVEL. FOGÃO EM ACO DE CARBONO. PRETO OU GRAFITE.</t>
  </si>
  <si>
    <t>AR CONDICIONADO TIPO SPLIT INVERTER 24.000 BTUS 220V FRIO 2 CLASSE A EM ECONOMIA DE ENERGIA. BRANCO. COM CONTROLE REMOTO. DEVE CONTER A FUNÇÃO DESUMIDIFICAR. GARANTIA DE NO MÍNIMO 01 (UM) ANO.</t>
  </si>
  <si>
    <t>LICITACON - TCE/RS</t>
  </si>
  <si>
    <t>51.978.129/0001-00</t>
  </si>
  <si>
    <t>PCE</t>
  </si>
  <si>
    <t>BACIA MEDIA DE PLASTICO 30 LITROS</t>
  </si>
  <si>
    <t>43.203.943/0001-24</t>
  </si>
  <si>
    <t>PM DE FORQUETINHA</t>
  </si>
  <si>
    <t>PRE</t>
  </si>
  <si>
    <t>TCE - SANTA CATARINA</t>
  </si>
  <si>
    <t>42.244.991/0001-06</t>
  </si>
  <si>
    <t>Pregão Eletrônico</t>
  </si>
  <si>
    <t>Unidade</t>
  </si>
  <si>
    <t>TCE - PARANÁ</t>
  </si>
  <si>
    <t>Pregão</t>
  </si>
  <si>
    <t>UNIDADE</t>
  </si>
  <si>
    <t>Pregão Presencial</t>
  </si>
  <si>
    <t>13.758.224/0001-09</t>
  </si>
  <si>
    <t>MUNICÍPIO DE SERRANÓPOLIS DO IGUAÇU</t>
  </si>
  <si>
    <t>PNCP</t>
  </si>
  <si>
    <t>MUNICIPIO DE RUBIATABA</t>
  </si>
  <si>
    <t>5370/2023'</t>
  </si>
  <si>
    <t>Pregão - Eletrônico</t>
  </si>
  <si>
    <t>NOTAS FISCAIS GOV</t>
  </si>
  <si>
    <t>NÃO INFORMADO</t>
  </si>
  <si>
    <t>UNIDAD</t>
  </si>
  <si>
    <t>36.047.635/0001-91</t>
  </si>
  <si>
    <t>PM DE AMETISTA DO SUL</t>
  </si>
  <si>
    <t>BANDEJA PLÁSTICA, FORMATO RETANGULAR, 7 LITROS</t>
  </si>
  <si>
    <t>09.211.283/0001-95</t>
  </si>
  <si>
    <t>PM DE ITATI</t>
  </si>
  <si>
    <t>PM DE IJUÍ</t>
  </si>
  <si>
    <t>PCP</t>
  </si>
  <si>
    <t>Bandeja plástica em polietileno, branca, capacidade 07 litros, tamanho: 77x360x440mm</t>
  </si>
  <si>
    <t>PM DE CONSTANTINA</t>
  </si>
  <si>
    <t>PM DE ESTAÇÃO</t>
  </si>
  <si>
    <t>PM DE SÃO JOSÉ DO NORTE</t>
  </si>
  <si>
    <t>UND</t>
  </si>
  <si>
    <t>05.937.672/0001-41</t>
  </si>
  <si>
    <t>PM DE MARCELINO RAMOS</t>
  </si>
  <si>
    <t>37.698.148/0001-51</t>
  </si>
  <si>
    <t>PM DE RODEIO BONITO</t>
  </si>
  <si>
    <t>PM DE ESTÂNCIA VELHA</t>
  </si>
  <si>
    <t>30.986.684/0001-03</t>
  </si>
  <si>
    <t>08.863.707/0001-33</t>
  </si>
  <si>
    <t>02.048.610/0002-71</t>
  </si>
  <si>
    <t>PM DE PORTÃO</t>
  </si>
  <si>
    <t>Peça</t>
  </si>
  <si>
    <t>Outras Unidades e Medidas</t>
  </si>
  <si>
    <t>22.906.038/0001-60</t>
  </si>
  <si>
    <t>MUNICÍPIO DE BORRAZÓPOLIS</t>
  </si>
  <si>
    <t>PM DE CHUÍ</t>
  </si>
  <si>
    <t>000.000.000-00</t>
  </si>
  <si>
    <t>PM DE BRAGA</t>
  </si>
  <si>
    <t>15.082.583/0001-14</t>
  </si>
  <si>
    <t>Prefeitura Municipal de Vargeão</t>
  </si>
  <si>
    <t>PE76/2023</t>
  </si>
  <si>
    <t>PM DE VACARIA</t>
  </si>
  <si>
    <t>COLHER DE SOPA EM INOX, PARA USO EM REFEIÇÕES DE CRIANÇAS. CONCHA E CABO EM UMA ÚNICA PEÇA, SEM EMENDAS, OU SEJA, MONOBLOCO. COM SUPERFÍCIE LISA (LIVRE DE MICROFISSURAS E INCLUSÕES), FACILMENTE LIMPÁVEL. ALTURA OU COMPRIMENTO MÍNIMO: 200MM. APRESENTAR O MESMO DESIGN DO GARFO, DA COLHER E DA FACA DE SOBREMESA, DE MODO A FORMAR CONJUNTO.</t>
  </si>
  <si>
    <t>PM DE IGREJINHA</t>
  </si>
  <si>
    <t>COLHER DE SOPA, EM AÇO INOX, RESISTENTE A DEFORMIDADES.</t>
  </si>
  <si>
    <t>PM DE PASSO FUNDO</t>
  </si>
  <si>
    <t>31.158.552/0001-56</t>
  </si>
  <si>
    <t>MUNICÍPIO DE ITAIPULÂNDIA</t>
  </si>
  <si>
    <t>COLHER DE SOPA EM INOX, COMPRIMENTO APROXIMADOS 19 CM E ESPESSURA MÍNIMA DE 3 MM.</t>
  </si>
  <si>
    <t>Processo Dispensa</t>
  </si>
  <si>
    <t>COLHER DE CHÁ EM INOX, TOTALMENTE EM AÇO INOXIDÁVEL. CONCHA E CABO EM UMA ÚNICA PEÇA, SEM EMENDAS, OU SEJA, MONOBLOCO. COM SUPERFÍCIE LISA (LIVRE DE MICROFISSURAS E INCLUSÕES), FACILMENTE LIMPÁVEL E RESISTENTE À CORROSÃO E ACIDEZ DIMENSÕES MÍNIMAS DE 14 CM DE COMPRIMENTO X 3,2 CM DE LARGURAX 1,9 CM DE ALTURA. COM GARANTIA, FRETE E ENTREGA INCLUSOS.</t>
  </si>
  <si>
    <t>37.730.284/0001-81</t>
  </si>
  <si>
    <t>PM DE HORIZONTINA</t>
  </si>
  <si>
    <t>05.192.522/0001-56</t>
  </si>
  <si>
    <t>12.053.321/0001-33</t>
  </si>
  <si>
    <t>FAS - FUND. DE ASSIST. SOCIAL - CAXIAS DO SUL</t>
  </si>
  <si>
    <t>09.508.504/0001-91</t>
  </si>
  <si>
    <t>MUNICÍPIO DE IRACEMA DO OESTE</t>
  </si>
  <si>
    <t>Unidades</t>
  </si>
  <si>
    <t>Prefeitura Municipal de Lebon Régis</t>
  </si>
  <si>
    <t>PE20/2023_RP27</t>
  </si>
  <si>
    <t>PM DE BOA VISTA DO SUL</t>
  </si>
  <si>
    <t>CONDESUS - CONS. INTERM. DE DESENV. SUSTENT.- REGIÃO CAMPOS CIMA SERRA</t>
  </si>
  <si>
    <t>PRP</t>
  </si>
  <si>
    <t>FSNH - FUND. DE SAÚDE PÚBLICA DE NOVO HAMBURGO</t>
  </si>
  <si>
    <t>FACA DE MESA COM SERRA, COM LÂMINA DE AÇO INOX E COM CABO DE POLIPROPILENO, COM MEDIDAS MÍNIMAS: COMPRIMENTO APROXIMADO: 20 CM.</t>
  </si>
  <si>
    <t>76.677.608/0001-17</t>
  </si>
  <si>
    <t>CÂMARA MUNICIPAL DE PLANALTINA DO PARANA</t>
  </si>
  <si>
    <t>Faca de serra – Com lâmina de 20 cm em aço inox, cabo de polietileno.--</t>
  </si>
  <si>
    <t>17.914.845/0001-95</t>
  </si>
  <si>
    <t>MUNICIPIO DE PORTO UNIAO</t>
  </si>
  <si>
    <t>129/2023'</t>
  </si>
  <si>
    <t>52.495.385/0001-09</t>
  </si>
  <si>
    <t>PM DE GLORINHA</t>
  </si>
  <si>
    <t>PM DE CANGUÇU</t>
  </si>
  <si>
    <t>51.190.667/0001-35</t>
  </si>
  <si>
    <t>PM DE IMBÉ</t>
  </si>
  <si>
    <t>PM DE FARROUPILHA</t>
  </si>
  <si>
    <t>un</t>
  </si>
  <si>
    <t>PM DE IBIAÇÁ</t>
  </si>
  <si>
    <t>MUNICÍPIO DE RIO BONITO DO IGUAÇU</t>
  </si>
  <si>
    <t>PM DE NOVA BASSANO</t>
  </si>
  <si>
    <t>PM DE RONDINHA</t>
  </si>
  <si>
    <t>GARRAFA TÉRMICA DE ALUMÍNIO, 1,8 LITROS, INOX COM PRESSÃO.</t>
  </si>
  <si>
    <t>07.052.779/0001-38</t>
  </si>
  <si>
    <t>PM DE GRAMADO</t>
  </si>
  <si>
    <t>PM DE SOBRADINHO</t>
  </si>
  <si>
    <t>Prefeitura Municipal de Ouro Verde</t>
  </si>
  <si>
    <t>054/2023PR</t>
  </si>
  <si>
    <t>JARRA DE 4 LITROS: TRANSPARENTE. TIPO DE MATERIAL: PLÁSTICO, FABRICADO EM POLIPROPILENO (PP); PRODUTO LIVRE DE BISFENOLA (BPA), COM ALÇA LATERAL, TAMPA COM PEGADOR E GRADUAÇÃO.</t>
  </si>
  <si>
    <t>PM DE HUMAITÁ</t>
  </si>
  <si>
    <t>Jarra plástica de 4 litros, de polipropileno, com alça lateral.</t>
  </si>
  <si>
    <t>JARRA, MATERIAL:PLÁSTICO RESISTENTE, CAPACIDADE:4 L, MODELO:COM TAMPA E APARADOR PARA GELO, COR:INCOLOR, CARACTERÍSTICAS ADICIONAIS:COM BICO NO CORPO E ALÇA, GRADUADA Item 160 do Termo de Referência</t>
  </si>
  <si>
    <t>PM DE PANAMBI</t>
  </si>
  <si>
    <t>Jarra plástica, capacidade 4 litros com tampa</t>
  </si>
  <si>
    <t>JARRA PLÁSTICA, COM TAMPA, TRANSPARENTE, MATERIAL ATÓXICO, CAPACIDADE DE 4 LITROS. LIVRE DE BPA.</t>
  </si>
  <si>
    <t>PM DE FREDERICO WESTPHALEN</t>
  </si>
  <si>
    <t>PM DE IVOTI</t>
  </si>
  <si>
    <t>PM DE ARROIO GRANDE</t>
  </si>
  <si>
    <t>01.625.784/0001-06</t>
  </si>
  <si>
    <t>MUNICÍPIO DE JESUITAS</t>
  </si>
  <si>
    <t>JARRA DE PLASTICO RESISTENTE, CAPACIDADE PARA 4 LITRO, TRANSPARENTE.</t>
  </si>
  <si>
    <t>49.400.601/0001-80</t>
  </si>
  <si>
    <t>JARRA DE PLASTICO 4 LITROS</t>
  </si>
  <si>
    <t>10.335.431/0001-62</t>
  </si>
  <si>
    <t>MUNICÍPIO DE SALTO DO ITARARÉ</t>
  </si>
  <si>
    <t>JARRA DE PLASTICO REFORCADO COM TAMPA CAPCIDADE 4 LITROS</t>
  </si>
  <si>
    <t>UNID</t>
  </si>
  <si>
    <t>MUNICIPIO DE QUITANDINHA</t>
  </si>
  <si>
    <t>106'</t>
  </si>
  <si>
    <t>Jarra de plastico resistente, capacidade para 4 litro, transparente.</t>
  </si>
  <si>
    <t>POTE PLÁSTICO COM TAMPA, 4L - Material: polipropileno Capacidade: 4 litros Formato: retangular Dimensões 28,5 x 21,4 x 10,4 cm</t>
  </si>
  <si>
    <t>POTE DE PLÁSTICO PARA ALIMENTOS RETANGULAR COM TAMPA, CAPACIDADE APROXIMADA DE 4 LITROS.</t>
  </si>
  <si>
    <t>30.195.733/0001-90</t>
  </si>
  <si>
    <t>MUNICIPIO DE PORTAO</t>
  </si>
  <si>
    <t>7724/2023'</t>
  </si>
  <si>
    <t>04.495.978/0001-22</t>
  </si>
  <si>
    <t>MUNICÍPIO DE INDIANÓPOLIS</t>
  </si>
  <si>
    <t>PM DE NOVA PRATA</t>
  </si>
  <si>
    <t>POTE PLASTICO REFORCADO DE SOBREMESA 300 ML</t>
  </si>
  <si>
    <t>46.014.253/0001-15</t>
  </si>
  <si>
    <t>PRATO FUNDO EM INOX, COM APROXIMADAMENTE 22CM X 3CM DE ALTUR ESPESSURA MÍNIMA DE 2,0 MM, MATERIAL INOXIDÁVEL QUE NÃO DEFORME.</t>
  </si>
  <si>
    <t>46.895.270/0001-09</t>
  </si>
  <si>
    <t>PRATO DE INOX: FUNDO, FORMATO REDONDO, DIÂMETRO APROXIMADO DE 22 CM.</t>
  </si>
  <si>
    <t>PM DE NÃO-ME-TOQUE</t>
  </si>
  <si>
    <t>PRATO FUNDO EM AÇO INOX, RESISTENTE E COM DIMENSÕES APROXIMADAS DE 22 CM DE COMPRIMENTO, 22 CM DE LARGURA E 2,7 CM DE ALTURA E COM CAPACIDADE DE 350 ML. COM GARANTIA, FRETE E ENTREGA INCLUSOS.</t>
  </si>
  <si>
    <t>PM DE SENADOR SALGADO FILHO</t>
  </si>
  <si>
    <t>PRATO FUNDO EM AÇO INOX . DIÂMETRO: 22 CM, ALTURA: 3,2</t>
  </si>
  <si>
    <t>46.260.769/0001-40</t>
  </si>
  <si>
    <t>MUNICÍPIO DE BITURUNA</t>
  </si>
  <si>
    <t>MUNICIPIO DE NAO-ME-TOQUE</t>
  </si>
  <si>
    <t>50/2023'</t>
  </si>
  <si>
    <t>PRATO FUNDO DE INOX PRATO REDONDO 22CM</t>
  </si>
  <si>
    <t>MUNICÍPIO DE JAGUARIAÍVA</t>
  </si>
  <si>
    <t>07.067.855/0001-89</t>
  </si>
  <si>
    <t>MUNICÍPIO DE JAPIRA</t>
  </si>
  <si>
    <t>PM DE SERAFINA CORRÊA</t>
  </si>
  <si>
    <t>XICARA DE VIDRO TIPO CANECA. VIDRO TEMPERADO 250ML TRANSPARENTE. LISA.</t>
  </si>
  <si>
    <t>MUNICÍPIO DE QUERÊNCIA DO NORTE</t>
  </si>
  <si>
    <t>MUNICIPIO DE SAO MARCOS</t>
  </si>
  <si>
    <t>017'</t>
  </si>
  <si>
    <t>PANELA ALUMINIO (CAÇAROLA) 30L</t>
  </si>
  <si>
    <t>54.302.272/0001-75</t>
  </si>
  <si>
    <t>6 BATALHAO DE ENGENHARIA DE COMBATE - RS</t>
  </si>
  <si>
    <t>PM DE CARLOS GOMES</t>
  </si>
  <si>
    <t>Prefeitura Municipal de Guarujá do Sul</t>
  </si>
  <si>
    <t>22/2023 - PRE</t>
  </si>
  <si>
    <t>FORMA PARA BOLO, REDONDA, 30CM DE DIÂMETRO E 8CMDE ALTURA</t>
  </si>
  <si>
    <t>PM DE SEDE NOVA</t>
  </si>
  <si>
    <t>ASSADEIRA REDONDA ALUMÍNIO, CIRCUNFERÊNCIA MÍNIMA 30 CM DIÂMETRO X 5 CM ALTURA, PARA BOLO</t>
  </si>
  <si>
    <t>01.150.822/0001-11</t>
  </si>
  <si>
    <t>Prefeitura Municipal de Balneário Camboriú</t>
  </si>
  <si>
    <t>163/2023 - RP</t>
  </si>
  <si>
    <t>POTE PLÁSTICO COM TAMPA, RESISTENTE PARA MANTIMENTOS DE 5 LITROS</t>
  </si>
  <si>
    <t>POTE PLÁSTICO COM TAMPA ¿ TAMANHO 5 LITROS</t>
  </si>
  <si>
    <t>POTE DE PLÁSTICO: COM CAPACIDADE DE 5 LITROS, MATERIAL PLÁSTICO HERMÉTICO, LIVRE DE BPA, FORMATO RETANGULAR, COM TAMPA.</t>
  </si>
  <si>
    <t>Pote plástico com tampa, capacidade 5 litros</t>
  </si>
  <si>
    <t>PM DE PEDRO OSÓRIO</t>
  </si>
  <si>
    <t>POTE DE PLASTICO  Pote de plástico com tampa, fabricado em polipropileno, parede espessa e alta resistência. Capacidade de 5 litros.</t>
  </si>
  <si>
    <t>POTE PLASTICO 5 LITROS COM TAMPA</t>
  </si>
  <si>
    <t>PANELA DE 50L</t>
  </si>
  <si>
    <t>PANELA DE ALUMINIO DE 50L</t>
  </si>
  <si>
    <t>53.824.879/0001-52</t>
  </si>
  <si>
    <t>MUNICÍPIO DE CAMPINA DA LAGOA</t>
  </si>
  <si>
    <t>CAÇAROLA PANELA LINHA HOTEL INDUSTRIAL N 55/ 50 LITROS  - DIMENSÕES DA PANELA: (CXAXP) . DIAMETRO - 55 CM . ALTURA - 23 CM . CAPACIDADE - 50 LITROS          ACOMPANHAR TAMPA</t>
  </si>
  <si>
    <t>CALDEIRÃO DE ALUMINIO 50L</t>
  </si>
  <si>
    <t>PANELA DE ALUMÍNIO 30L</t>
  </si>
  <si>
    <t>Pregão - Presencial</t>
  </si>
  <si>
    <t>PANELA DE ALUMÍNIO, 30 LITROS, COM TAMPA E  PEGADORES</t>
  </si>
  <si>
    <t>85.230.852/0001-28</t>
  </si>
  <si>
    <t>PANELA DE ALUMINIO BATIDO DE 30L</t>
  </si>
  <si>
    <t>BACIA REDONDA, DE PLÁSTICO, 10 LITROS</t>
  </si>
  <si>
    <t>28.787.127/0001-11</t>
  </si>
  <si>
    <t>BACIA DE PLÁSTICO COM TAMPA, RESISTENTE, CAPACIDADE 10 L. COMPOSIÇÃO/MATERIAL: POLIPROPILENO</t>
  </si>
  <si>
    <t>BACIA DE PLÁSTICO, REDONDA, NA COR BRANCA, 10 LITROS. MEDIDAS: 12 CM DE ALTURA X 30 DE DIÂMETRO, LIVRE DE BISFENOL (BPA).</t>
  </si>
  <si>
    <t>BACIA DE PLÁSTICO REDONDA, CAPACIDADE 10 LITROS, COM TAMPA, PRODUZIDA A PARTIR DE MATERIAL VIRGEM (NÃO RECICLÁVEL) TRANSPARENTE OU BRANCO.</t>
  </si>
  <si>
    <t>19.579.216/0001-81</t>
  </si>
  <si>
    <t>BACIA PLÁSTICA REDONDA 10 LITROS</t>
  </si>
  <si>
    <t>Prefeitura Municipal de Forquilhinha</t>
  </si>
  <si>
    <t>PE140/2023</t>
  </si>
  <si>
    <t>BACIA DE PLÁSTICO REDONDA, CAPACIDADE 10 LITROS, SEM TAMPA, PRODUZIDA A PARTIR DE MATERIAL VIRGEM (NÃO RECICLÁVEL) TRANSPARENTE OU BRANCO.</t>
  </si>
  <si>
    <t>BACIA PLÁSTICA REDONDA, CAPACIDADE 20 L, 100% POLIPROPILENO, COM ALÇA, COM INDICADORES DE VOLUME,ALTURA 17 CM, LARGURA 48 CM.</t>
  </si>
  <si>
    <t>PM DE SANTA CRUZ DO SUL</t>
  </si>
  <si>
    <t>BACIA PLÁSTICA REDONDA 20 LITROS</t>
  </si>
  <si>
    <t>BACIA PLÁSTICA REDONDA, 20L</t>
  </si>
  <si>
    <t>BACIA PLÁSTICA REDONDA 20 LITROS COR: BRANCA</t>
  </si>
  <si>
    <t>40.553.425/0001-42</t>
  </si>
  <si>
    <t>Prefeitura Municipal de Ipira</t>
  </si>
  <si>
    <t>PE22/2023</t>
  </si>
  <si>
    <t>BACIA PLÁSTICA REDONDA SEM TAMPA 20 LITROS</t>
  </si>
  <si>
    <t>05.561.660/0001-65</t>
  </si>
  <si>
    <t>Prefeitura Municipal de Presidente Castello Branco</t>
  </si>
  <si>
    <t>PR54/2023</t>
  </si>
  <si>
    <t>BACIA PLASTICA 50L</t>
  </si>
  <si>
    <t>BACIA PLASTICO COM TAMPA E ENGATE DE FECHAMENTO COM 20 LITROS</t>
  </si>
  <si>
    <t>Colher Grande em Inox Min 45cm</t>
  </si>
  <si>
    <t>43.790.992/0001-00</t>
  </si>
  <si>
    <t>PM DE CACHOEIRA DO SUL</t>
  </si>
  <si>
    <t>PM DE CRISSIUMAL</t>
  </si>
  <si>
    <t>PM DE NOVO MACHADO</t>
  </si>
  <si>
    <t>MUNICÍPIO DE ESPIGÃO ALTO DO IGUAÇU</t>
  </si>
  <si>
    <t>RALADOR MANUAL AÇO INOX 4 FACES</t>
  </si>
  <si>
    <t>RALADOR 4 FACES, EM INOX, CABO EM ABS, COM QUATRO LÂMINAS COM DIFERENTES TIPOS DE CORTE. MEDIDAS - ALTURA22,60CM, LARGURA 08,00CM, COMPRIMENTO 10,40CM.</t>
  </si>
  <si>
    <t>RALADOR 4 FACES AÇO INOX , 21CM</t>
  </si>
  <si>
    <t>Ralador 4 faces, em aço inox, medidas mínimas de 23x10x7,5cm.</t>
  </si>
  <si>
    <t>RALADOR 4 FACES EM AÇO INOX COM ALÇA EM POLIESTIRENO, NO MÍNIMO DE 16CM DE ALTURA</t>
  </si>
  <si>
    <t>RALADOR EM INOX EM 04 FACES, LÂMINAS DE AÇO INOXIDÁVEL AFIADAS, ERGONOMICAMENTE PROJETADO COM UMA...</t>
  </si>
  <si>
    <t>Ralador 4 faces, quadrado, em inox  lâminas de aço inoxidável  com alça, ergonomicamente planejado.</t>
  </si>
  <si>
    <t>MUNICÍPIO DE ASTORGA</t>
  </si>
  <si>
    <t>RALADOR 4 FACES, EM INOX</t>
  </si>
  <si>
    <t>53.385.500/0001-55</t>
  </si>
  <si>
    <t>MUNICÍPIO DE HONÓRIO SERPA</t>
  </si>
  <si>
    <t>RALADOR 4 FACES INOX CABO PLASTICO 21X8,5X6,5CM CK4465</t>
  </si>
  <si>
    <t>47.170.510/0001-70</t>
  </si>
  <si>
    <t>COMANDO DO COMANDO MILITAR DA AMAZONIA - AM</t>
  </si>
  <si>
    <t>BANDEJA DE INOX REDONDA 30 CM DIÂMETRO -AÇO INOXIDÁVEL, REDONDA MEDIDAS: 30X19,5X1,5CM.</t>
  </si>
  <si>
    <t>FRIGIDEIRA - ALUMINIO - 24 CMFRIGIDEIRA TIPO INDUSTRIAL, EM ALUMÍNIO, COM REVESTIMENTO ANTIADERENTE. MEDIDAS APROXIMADAS - DIÂMETRO DE 24 CM, ALTURA DE 6 CM. ESPESSURA MÍNIMA: 2 MM. CABO EM BAQUELITE ANTITÉRMICO.</t>
  </si>
  <si>
    <t>FRIGIDEIRA FUNDA EM ALUMÍNIO COM REVESTIMENTO INTERNO E EXTERNO EM ANTIADERENTE STARFLON MAX VERMELHO 24 CM 2,2 L</t>
  </si>
  <si>
    <t>52.815.568/0001-64</t>
  </si>
  <si>
    <t>42.868.813/0001-48</t>
  </si>
  <si>
    <t>FRIGIDEIRA FUNDA ANTIADERENTE 24 CM.</t>
  </si>
  <si>
    <t>32.118.323/0001-70</t>
  </si>
  <si>
    <t>Prefeitura Municipal de Cunha Porã</t>
  </si>
  <si>
    <t>66/2023 - PRP</t>
  </si>
  <si>
    <t>FUNIL EM POLIPROPILENO C/ HASTE CURTA DIÂMETRO 12CMFUNIL EM POLIPROPILENO, COM HASTE CURTA, DIÂMETRO DE ENTRADA DE 12 CM.</t>
  </si>
  <si>
    <t>FUNIL DE PLÁSTICO - DIÂMETRO 125MM</t>
  </si>
  <si>
    <t>PM DE PICADA CAFÉ</t>
  </si>
  <si>
    <t>FUNIL DE PLASTICO RESISTENTE ALTURA 12CM</t>
  </si>
  <si>
    <t>Panela de pressão em alumínio, capacidade mínima de 10 litros, acabamento polido, cabos e alças em baquelite altamente resistentes e antitérmicos, válvula de escape pressão central, válvula de segurança em polietileno, certificada e testada pelo (Inmetro).</t>
  </si>
  <si>
    <t>PANELA DE PRESSÃO, ALUMÍNIO, TAMANHO APROXIMADO 10 LITROS</t>
  </si>
  <si>
    <t>PANELA DE PRESSÃO 10 LITROS</t>
  </si>
  <si>
    <t>Panela de pressão de 10 lts.</t>
  </si>
  <si>
    <t>PANELA DE PRESSÃO PROFISSIONAL, 10 LITROS, MATERIAL DE ALUMINIO POLIDO, ALÇAS EM BAQUELITE, COM FECHAMENTO EXTERNO, COM TRAVAS DE SEGURANÇA</t>
  </si>
  <si>
    <t>PANELA PIPOQUEIRA ALUMÍNIO REFORÇADO 10 LITROS</t>
  </si>
  <si>
    <t>PIPOQUEIRA  DE ALUMINIO 10 LITROS</t>
  </si>
  <si>
    <t>PRATO FUNDO ESCOLAR. MATERIAL POLIPROPILENO VIRGEM, ATÓXICO, LISO NAS PARTES INTERNA E EXTERNA (SEM FRISOS OU REBARBAS) COM FORMATO INTERNO ARREDONDADO, COM ABA E EMPILHÁVEL. CORES VARIADAS. PIGMENTAÇÃO HOMOGÊNEA EM TODA PEÇA, ACABAMENTO POLIDO BRILHANTE, RESISTENTE A TEMPERATURA DE NO MÍNIMO 100º C. CAPACIDADE MÍNIMA 600ML.</t>
  </si>
  <si>
    <t>02.421.787/0001-90</t>
  </si>
  <si>
    <t>PRATO PLÁSTICO PARA REFEIÇÃO (MERENDA ESCOLAR), EM POLIPROPILENO, MATERIAL RESISTENTE, CORES VARIADAS E DE BOA QUALIDADE.</t>
  </si>
  <si>
    <t>MUNICIPIO DE PIRACANJUBA</t>
  </si>
  <si>
    <t>147404/2023'</t>
  </si>
  <si>
    <t>ABRIDOR DE LATA METALICO E REFORCADO</t>
  </si>
  <si>
    <t>ABRIDOR DE LATA METAL, GARRAFA, MANUAL, EM ALUMÍNIO, LINHA DOMÉSTICA, EMBALAGEM LACRADA, CONTENDO UMA PEÇA</t>
  </si>
  <si>
    <t>ABRIDOR DE LATA</t>
  </si>
  <si>
    <t>ABRIDOR DE LATAS</t>
  </si>
  <si>
    <t>CONCHA EM INOX COM CABO TAMANHO MIÍNIMO 33CM</t>
  </si>
  <si>
    <t>CANECA PLÁSTICA COM ALÇA PARA MERENDA ESCOLAR, COM ACABAMENTO PERFEITO, ISENTO DE CANTOS VIVOS OU REBARBAS EM SUAS ARESTAS, OU QUAISQUER OUTROS DEFEITOS PREJUDICIAIS À SUA UTILIZAÇÃO, COM VISTAS À FINALIDADE A QUE SE DESTINA. FABRICADA EM PLÁSTICO GROSSO DE ALTA DURABILIDADE, RESISTENTE À TEMPERATURA ALTAS DE ALIMENTOS. CAPACIDADE: 300 ML.</t>
  </si>
  <si>
    <t>CANECA ESCOLAR DE PLÁSTICO COM ALÇA, COM PIGMENTAÇÃO HOMOGÊNEA EM TODA A PEÇA. CORES VARIADAS, PRODUZIDAS EM POLIPROPILENO RESISTENTE, INQUEBRÁVEL, INDEFORMÁVEL, ATÓXICO, PAREDES INTERNAS E EXTERNAS LISAS SEM REENTRÂNCIAS, RESISTENTES À TEMPERATURA DE NO MÍNIMO 100º C, COM CAPACIDADE MÍNIMA: 300 ML.</t>
  </si>
  <si>
    <t>CANECA PLÁSTICA, TIPO ESCOLAR COM  CAPACIDADE DE 300 ML</t>
  </si>
  <si>
    <t>CANECAS DE PLÁSTICO CANECA PLÁSTICA PARA MERENDA ESCOLAR 300 ML COM ALÇA. PRODUTO COM QUALIDADE SUPERIOR, FEITO EM PLÁSTICO POLIPROPILENO GROSSO DE ALTA DURABILIDADE. PAREDES INTERNAS E EXTERNAS LISAS SEM REENTRÂNCIAS OU RESSALTOS, SEM BORDAS, FRISOS NA BASE. COM PIGMENTAÇÃO HOMOGÊNEA EM TODA PEÇA; COR AZUL ESCURO; ACABAMENTO POLIDO BRILHANTE. TEMPERATURA MÍNIMA E MÁXIMA DE USO CONTÍNUO: 0ºC E 100ºC; MEDIDAS: ALTURA: 8,6 CM. ESPESSURA: 2,5 MM E DIÂMETRO: 7,9 CM.</t>
  </si>
  <si>
    <t>Prefeitura Municipal de Paulo Lopes</t>
  </si>
  <si>
    <t>PE40/2023</t>
  </si>
  <si>
    <t>CANECA PLÁSTICA COM ALÇA PARA A MERENDA ESCOLAR, 300 ML, ALTURA 86 MM, DIÂMETRO 79 MM E ESPESSURA 2,5 MM, PRODUTO COM QUALIDADE SUPERIOR, FEITO EM PLÁSTICO POLIPROPILENO GROSSO DE ALTA DURABILIDADE</t>
  </si>
  <si>
    <t>(ABAST.) CANECA PLÁSTICA COM ALÇA COM CAPACIDADE DE 300 ML.</t>
  </si>
  <si>
    <t>05.825.045/0001-19</t>
  </si>
  <si>
    <t>MUNICIPIO DE BARUERI</t>
  </si>
  <si>
    <t>00101'</t>
  </si>
  <si>
    <t>COPO INFANTIL, TAMPA DE ROSCA E TAMPA PARA BICO, COM ALÇA DUPLA NA LATERAL EM MATERIAL POLIPROP...</t>
  </si>
  <si>
    <t>Prefeitura Municipal de São Carlos</t>
  </si>
  <si>
    <t>29/2023 - PRE</t>
  </si>
  <si>
    <t>ESCUMADEIRA EM INOX CABO ANATÔMICO, MACIÇO EM INOX ESCOVADO COM CERCA DE 33cm DE COMPRIMENTO</t>
  </si>
  <si>
    <t>ESCUMADEIRA GRANDE ESCUMADEIRA EM AÇO INOX GRANDE</t>
  </si>
  <si>
    <t>Forma/assadeira retangular n5, em alumínio, medindo no mínimo 45x30x5cm.</t>
  </si>
  <si>
    <t>Forma retangular de alumínio 45x5cm</t>
  </si>
  <si>
    <t>UNIDADE (UN)</t>
  </si>
  <si>
    <t>POTE PLÁSTICO COM TAMPA, 1L - Material: polipropileno Capacidade: 1 litros Formato: quadrado Dimensões:  16,4x16,4x7,5cm</t>
  </si>
  <si>
    <t>PM DE PAROBÉ</t>
  </si>
  <si>
    <t>Bacia Plástica Gigante - 30l</t>
  </si>
  <si>
    <t>Benzolimp</t>
  </si>
  <si>
    <t>https://www.google.com/url?url=https://benzolimp.com.br/produtos/bacia-plastica-gigante-30l/%3Fvariant%3D733480520%26pf%3Dmc%26srsltid%3DAfmBOoonK5I4Aywu1PPGJm9CQ3Eq9Nf4bSyMOGj-lNjCHTv39c0AQKLcDoM&amp;rct=j&amp;q=&amp;esrc=s&amp;opi=95576897&amp;sa=U&amp;ved=0ahUKEwifhP-lzriIAxWHqpUCHU8bIAoQgOUECPMG&amp;usg=AOvVaw0df4LOb0sokf4WcI02RXIp</t>
  </si>
  <si>
    <t>Bacia Gigante 30l</t>
  </si>
  <si>
    <t>Top Brink Presentes</t>
  </si>
  <si>
    <t>https://www.google.com/url?url=https://topbrinkpresentes.com.br/produtos/bacia-gigante-30l/%3Fvariant%3D861337237%26pf%3Dmc&amp;rct=j&amp;q=&amp;esrc=s&amp;opi=95576897&amp;sa=U&amp;ved=0ahUKEwifhP-lzriIAxWHqpUCHU8bIAoQgOUECP8G&amp;usg=AOvVaw1s0VXxjDPexYebw8HHRSEG</t>
  </si>
  <si>
    <t>Magazine Luiza</t>
  </si>
  <si>
    <t>Mercado Livre</t>
  </si>
  <si>
    <t>Bandeja Plástica Retangular 7 Litros Multiuso Organização Trioplast</t>
  </si>
  <si>
    <t>https://www.google.com/url?url=https://www.mercadolivre.com.br/bandeja-plastica-retangular-7-litros-multiuso-organizaco-cor-branco/p/MLB27075607%3Fmatt_tool%3D18956390%26utm_source%3Dgoogle_shopping%26utm_medium%3Dorganic%26item_id%3DMLB4641546632%26from%3Dgshop&amp;rct=j&amp;q=&amp;esrc=s&amp;opi=95576897&amp;sa=U&amp;ved=0ahUKEwiegeOpzriIAxVArZUCHYiUFAcQguUECOcH&amp;usg=AOvVaw0MRO_xvIIBhaq--Dxprd04</t>
  </si>
  <si>
    <t>Bandeja Branco com Tampa 10L Dellaplast</t>
  </si>
  <si>
    <t>Norte Refrigeração</t>
  </si>
  <si>
    <t>https://www.google.com/url?url=https://www.norterefrigeracao.com.br/produto/bandeja-branco-com-tampa-10l-dellaplast-156812&amp;rct=j&amp;q=&amp;esrc=s&amp;opi=95576897&amp;sa=U&amp;ved=0ahUKEwiRmd-tzriIAxVzrZUCHc2wBY0QgOUECJMH&amp;usg=AOvVaw1Tu-pKYLMnYn1sm-tRXiav</t>
  </si>
  <si>
    <t>Equinox Equipamentos</t>
  </si>
  <si>
    <t>Chaleira Inox 3,5 litros</t>
  </si>
  <si>
    <t>Indústria Balca</t>
  </si>
  <si>
    <t>https://www.google.com/url?url=https://www.balca.com.br/chaleira-inox-35-litros-%3Futm_source%3DSite%26utm_medium%3DGoogleMerchant%26utm_campaign%3DGoogleMerchant%26srsltid%3DAfmBOoo7Wna0GCb2MJTd1CyPSpd9_-h3rzNpa61f68lInK4cOcD5_-Ivvjo&amp;rct=j&amp;q=&amp;esrc=s&amp;opi=95576897&amp;sa=U&amp;ved=0ahUKEwj9xOKyzriIAxVlpZUCHXddGoMQgOUECMcI&amp;usg=AOvVaw0bHcAQXRrm8wcOaLBwsch4</t>
  </si>
  <si>
    <t>Amazon.com.br - Seller</t>
  </si>
  <si>
    <t>Colher de Mesa Sopa Grande Aço Inox</t>
  </si>
  <si>
    <t>Utifácil</t>
  </si>
  <si>
    <t>https://www.google.com/url?url=https://www.utifacil.com.br/colher-de-mesa-sopa-grande-aco-inox%3Futm_source%3DSite%26utm_medium%3DGoogleMerchant%26utm_campaign%3DGoogleMerchant%26srsltid%3DAfmBOoq634a7XauO6c9f_-rUGdF4gVFEIfrRZpsr1hnCZnNMIXs1eexom_c&amp;rct=j&amp;q=&amp;esrc=s&amp;opi=95576897&amp;sa=U&amp;ved=0ahUKEwjl7--2zriIAxVyqpUCHVtDGoMQgOUECIgI&amp;usg=AOvVaw0PIEyRO4TuENG8hRzm8MeC</t>
  </si>
  <si>
    <t>Essência Brasileira</t>
  </si>
  <si>
    <t>Via Inox</t>
  </si>
  <si>
    <t>Tramontina</t>
  </si>
  <si>
    <t>Colher De Chá Inox Continental Ref:sl0307 - Original Line</t>
  </si>
  <si>
    <t>Nova Mesa</t>
  </si>
  <si>
    <t>https://www.google.com/url?url=https://www.novamesa.com.br/mesa-posta/talheres-e-faqueiros/colher-de-cha-inox-continental-refsl0307-original-line%3Fparceiro%3D8091&amp;rct=j&amp;q=&amp;esrc=s&amp;opi=95576897&amp;sa=U&amp;ved=0ahUKEwjpmra6zriIAxXGpZUCHeJjDdUQgOUECIYJ&amp;usg=AOvVaw3A1RTllBXfAGQRKUIKLUAe</t>
  </si>
  <si>
    <t>Leroy Merlin</t>
  </si>
  <si>
    <t>Americanas.com</t>
  </si>
  <si>
    <t>Faca Para Carne Inox 8 - Tramontina</t>
  </si>
  <si>
    <t>Amazon.com.br - Retail</t>
  </si>
  <si>
    <t>https://www.google.com/url?url=https://www.amazon.com.br/Faca-para-Carne-22938-Tramontina/dp/B07FZ6SJ8W%3Fsource%3Dps-sl-shoppingads-lpcontext%26ref_%3Dfplfs%26psc%3D1%26smid%3DA1ZZFT5FULY4LN&amp;rct=j&amp;q=&amp;esrc=s&amp;opi=95576897&amp;sa=U&amp;ved=0ahUKEwjtsIfGzriIAxWomZUCHQX9BmQQguUECP4H&amp;usg=AOvVaw25Wgr9DOXb_6dig2H2RCJ0</t>
  </si>
  <si>
    <t>Garfo de Mesa Grande Aço Inox</t>
  </si>
  <si>
    <t>https://www.google.com/url?url=https://www.utifacil.com.br/garfo-de-mesa-grande-aco-inox%3Futm_source%3DSite%26utm_medium%3DGoogleMerchant%26utm_campaign%3DGoogleMerchant%26srsltid%3DAfmBOoqdZ4oUDati4XRXseaaZcaZqm0xFH5mlG1hBQs4-QKllOG1omwA6j8&amp;rct=j&amp;q=&amp;esrc=s&amp;opi=95576897&amp;sa=U&amp;ved=0ahUKEwiZmuTJzriIAxWkppUCHYpECn0QgOUECL0I&amp;usg=AOvVaw2Z9ygOKxVgmPOmFdGYYj6N</t>
  </si>
  <si>
    <t>Garfo De Mesa Búzios Inox - Tramontina</t>
  </si>
  <si>
    <t>https://www.google.com/url?url=https://www.tramontina.com.br/garfo-de-mesa-tramontina-buzios-em-aco-inox/23762400.html%3Fsrsltid%3DAfmBOorMfPXvPhmMPUvgPM6q7kP9P6yEMIivSnmOtkVub8OrhIDnmLkZvfA&amp;rct=j&amp;q=&amp;esrc=s&amp;opi=95576897&amp;sa=U&amp;ved=0ahUKEwiZmuTJzriIAxWkppUCHYpECn0QguUECMwI&amp;usg=AOvVaw3yP5f45fUas2vJ3bTgLkit</t>
  </si>
  <si>
    <t>Garfo de Mesa Florença Aço Inox</t>
  </si>
  <si>
    <t>A Gourmet</t>
  </si>
  <si>
    <t>https://www.google.com/url?url=https://agourmetutilidades.com.br/products/garfo-de-mesa-florenca-aco-inox%3Fvariant%3D48947978502465%26currency%3DBRL%26utm_medium%3Dproduct_sync%26utm_source%3Dgoogle%26utm_content%3Dsag_organic%26utm_campaign%3Dsag_organic%26srsltid%3DAfmBOooN5v8X2WbkxRkkx0JZcl14PfQ6vqwcVcCPvIV9wBhiJGGaa89NUPY&amp;rct=j&amp;q=&amp;esrc=s&amp;opi=95576897&amp;sa=U&amp;ved=0ahUKEwiZmuTJzriIAxWkppUCHYpECn0QgOUECNsI&amp;usg=AOvVaw12q5Hk9Z_pthUwkQp497be</t>
  </si>
  <si>
    <t>Jarra De Suco Grande de Plástico Graduada Com Tampa 4 litros (Preto)</t>
  </si>
  <si>
    <t>https://www.google.com/url?url=https://www.amazon.com.br/Jarra-Grande-Pl%25C3%25A1stico-Graduada-litros/dp/B0BC28V4XQ%3Fsource%3Dps-sl-shoppingads-lpcontext%26ref_%3Dfplfs%26psc%3D1%26smid%3DA3ACAQXFCWHSDL&amp;rct=j&amp;q=&amp;esrc=s&amp;opi=95576897&amp;sa=U&amp;ved=0ahUKEwj_gcTRzriIAxVAppUCHQQfE9YQgOUECIwH&amp;usg=AOvVaw1XewQy5pjuPIedePra51Ym</t>
  </si>
  <si>
    <t>Pote Retangular Plástico 4 litros - Grande - cozinha - Plásticos Rainh</t>
  </si>
  <si>
    <t>https://www.google.com/url?url=https://www.magazineluiza.com.br/pote-retangular-plastico-4-litros-grande-cozinha-plasticos-rainha/p/jjaj42e4kb/ud/porm/%3Futm_content%3Dnone_roa_ven_geral_pla_tod_3p%26utm_source%3Dgoogle%26utm_medium%3Dcpc%26seller_id%3Dlojascris%26srsltid%3DAfmBOor_6GeVQRxc7QGQ5wWgX1fxDJPUFcv1_IEDIR2RxFW8IKGwRdkYJOk&amp;rct=j&amp;q=&amp;esrc=s&amp;opi=95576897&amp;sa=U&amp;ved=0ahUKEwiw05vVzriIAxU7qJUCHeluFREQgOUECO8I&amp;usg=AOvVaw04nlSo6HnQkcpHqbSyTLoc</t>
  </si>
  <si>
    <t>Avanci Brasil</t>
  </si>
  <si>
    <t>Prato Fundo 22 cm em Inox GP INOX</t>
  </si>
  <si>
    <t>https://www.google.com/url?url=https://www.magazineluiza.com.br/prato-fundo-22-cm-em-inox-gp-inox/p/ek0a23a62f/ud/pfsp/%3Futm_content%3Dnone_roa_ven_geral_pla_tod_3p%26utm_source%3Dgoogle%26utm_medium%3Dcpc%26seller_id%3Dnossalojafloripa%26srsltid%3DAfmBOor4QpcGLK-PSQgufVUZmBTsvxa8XN6Kp-iEcjTTHCY73o6tsD2IGCE&amp;rct=j&amp;q=&amp;esrc=s&amp;opi=95576897&amp;sa=U&amp;ved=0ahUKEwjNxuXczriIAxVauZUCHUTIFFEQgOUECMgH&amp;usg=AOvVaw2njpxc_sqeXBm1wm_yYyNz</t>
  </si>
  <si>
    <t>Prato Fundo Aço Inox para Creche Escola Restaurante 22 cm</t>
  </si>
  <si>
    <t>Central Fogões</t>
  </si>
  <si>
    <t>https://www.google.com/url?url=https://www.centralfogoes.com.br/prato-fundo-aco-inox-para-creche-escola-restaurante-22-cm.html&amp;rct=j&amp;q=&amp;esrc=s&amp;opi=95576897&amp;sa=U&amp;ved=0ahUKEwjNxuXczriIAxVauZUCHUTIFFEQgOUECNQH&amp;usg=AOvVaw2I-F_8NHjZuU4ZNaVY0KXg</t>
  </si>
  <si>
    <t>Prato Fundo Inox 22cm Ref:gp034 - Gpinox</t>
  </si>
  <si>
    <t>https://www.google.com/url?url=https://www.novamesa.com.br/mesa-posta/pratos/prato-fundo-inox-22cm-refgp034-gpinox%3Fparceiro%3D8091&amp;rct=j&amp;q=&amp;esrc=s&amp;opi=95576897&amp;sa=U&amp;ved=0ahUKEwjNxuXczriIAxVauZUCHUTIFFEQgOUECOwH&amp;usg=AOvVaw3KvkAG275R743eTmqUEkID</t>
  </si>
  <si>
    <t>Caneca De Vidro 250ml Transparente - Central Astral</t>
  </si>
  <si>
    <t>https://www.google.com/url?url=https://www.magazineluiza.com.br/caneca-de-vidro-250ml-transparente-central-astral/p/ce9fcg4fba/ud/cave/%3Futm_content%3Dnone_roa_ven_geral_pla_tod_3p%26utm_source%3Dgoogle%26utm_medium%3Dcpc%26seller_id%3Dlojaoastraltimbo%26srsltid%3DAfmBOopK_BVm5C0xEhc6_5nvZs5KYUaFwSTqm3sd-1o2vGiBROEwSCZKOeo&amp;rct=j&amp;q=&amp;esrc=s&amp;opi=95576897&amp;sa=U&amp;ved=0ahUKEwjV4bPgzriIAxUVR7gEHbmXG9IQguUECP0H&amp;usg=AOvVaw0c2spgRBmAjEuzKABdSbqJ</t>
  </si>
  <si>
    <t>Caneca Classic 250ml Vidro CM-250 Dcasa</t>
  </si>
  <si>
    <t>Casa Freitas</t>
  </si>
  <si>
    <t>https://www.google.com/url?url=https://www.casafreitas.com.br/caneca-classic-250ml-vidro-dcasa/p%3Fidsku%3D31575%26srsltid%3DAfmBOoq0OXA9j43AgZNgJnsS_xnLDxAvy1n8bftOhV12cO_lzngnzJFEvvA&amp;rct=j&amp;q=&amp;esrc=s&amp;opi=95576897&amp;sa=U&amp;ved=0ahUKEwjV4bPgzriIAxUVR7gEHbmXG9IQguUECJYI&amp;usg=AOvVaw18fFuMc5KKgqHlPoHEnbm0</t>
  </si>
  <si>
    <t>Caçarola Hotel - Com Tampa - Panela De Aluminio Com Tampa - Capacidade</t>
  </si>
  <si>
    <t>Casas Bahia</t>
  </si>
  <si>
    <t>https://www.google.com/url?url=https://www.casasbahia.com.br/cacarola-hotel-com-tampa-panela-de-aluminio-com-tampa-capacidade-1000-l-cacarola-n-30-1565267848/p/1565267848%3Futm_medium%3DCpc%26utm_source%3Dgoogle_freelisting%26IdSku%3D1565267848%26idLojista%3D226684%26tipoLojista%3D3P%26srsltid%3DAfmBOorK6JhLmkAaDAZO4A_AFGtuh9uHwmQfqGHRPlWekNu8PTXcUJVpGcs&amp;rct=j&amp;q=&amp;esrc=s&amp;opi=95576897&amp;sa=U&amp;ved=0ahUKEwiH-fTjzriIAxU9q5UCHRQZD9kQguUECPoH&amp;usg=AOvVaw0FVHbFxEIO4VhLBZCS31fs</t>
  </si>
  <si>
    <t>Caçarola Hotel Grande Caldeirao 10 Litros Aluminio Grosso - Rotta Alum</t>
  </si>
  <si>
    <t>https://www.google.com/url?url=https://www.magazineluiza.com.br/cacarola-hotel-grande-caldeirao-10-litros-aluminio-grosso-rotta-aluminio/p/jck8j4153j/ud/cald/%3Futm_source%3Dgoogle%26utm_medium%3Dcpc%26utm_campaign%3Dgoogle_eco_apl_pro_app_none_none_none_none-geral-catalogoapp%26utm_term%3D76792%26utm_content%3Dcatalogoapp_con_amp_catalogogoogle_cat_tod_none%26partner_id%3D76792%26seller_id%3Drabellcomercio%26srsltid%3DAfmBOopoTcH3ZKtHP9Oy8aDQt4E_1est047FCjZJLJ179WTeMNlh1j2bdm0&amp;rct=j&amp;q=&amp;esrc=s&amp;opi=95576897&amp;sa=U&amp;ved=0ahUKEwiH-fTjzriIAxU9q5UCHRQZD9kQguUECIgI&amp;usg=AOvVaw37JM8QcbmHYqAhMVvmdlBA</t>
  </si>
  <si>
    <t>Caçarola De Alumínio 10,2 Litros 30cm Com Tampa Nova Real</t>
  </si>
  <si>
    <t>Carmel Imports</t>
  </si>
  <si>
    <t>https://www.google.com/url?url=https://www.carmelimports.com.br/MLB-4456675992-cacarola-de-aluminio-102-litros-30cm-com-tampa-nova-real-_JM%3Fvariation%3D181784644875&amp;rct=j&amp;q=&amp;esrc=s&amp;opi=95576897&amp;sa=U&amp;ved=0ahUKEwiH-fTjzriIAxU9q5UCHRQZD9kQgOUECJUI&amp;usg=AOvVaw2dHcw5InR856j3CJ0IhacW</t>
  </si>
  <si>
    <t>Maravilhas do Lar</t>
  </si>
  <si>
    <t>Forma Bolo 30cm Redonda Alumínio</t>
  </si>
  <si>
    <t>Qualicompras Utensílios para Cozinha</t>
  </si>
  <si>
    <t>https://www.google.com/url?url=https://www.qualicompras.com.br/forma-redonda-para-torta-e-bolo-30-cm-vigor%3Fparceiro%3D6062&amp;rct=j&amp;q=&amp;esrc=s&amp;opi=95576897&amp;sa=U&amp;ved=0ahUKEwirpLLrzriIAxUiqpUCHau5DRkQguUECI8I&amp;usg=AOvVaw18X2ifhal9_J0DHgXj9OiI</t>
  </si>
  <si>
    <t>Pote / Balde de 5 litros Retangular Com Tampa Lacre - Pp plástico</t>
  </si>
  <si>
    <t>https://www.google.com/url?url=https://www.magazineluiza.com.br/pote-balde-de-5-litros-retangular-com-tampa-lacre-pp-plastico/p/hfcjbfbh4e/ud/poud/%3Fseller_id%3Dfabricapotesebaldes%26srsltid%3DAfmBOopYXtUY9UgI7CGMwJ2pabjcJnIm47_lPnk0_sBmvs3lPZe4vB2HAiY&amp;rct=j&amp;q=&amp;esrc=s&amp;opi=95576897&amp;sa=U&amp;ved=0ahUKEwjTxobvzriIAxXBqZUCHfubEmMQgOUECPoH&amp;usg=AOvVaw3Yq-AFCppiGmujA9g_xXcO</t>
  </si>
  <si>
    <t>Magazine Lima</t>
  </si>
  <si>
    <t>Caçarola Standard Nr 55 50L Real 9155</t>
  </si>
  <si>
    <t>https://www.google.com/url?url=https://www.leroymerlin.com.br/cacarola-standard-nr-55-50l-real-9155_1571014860%3Fregion%3Doutros%26srsltid%3DAfmBOopq72sRaUwGdHuNYVVaSzEEZ_dicu1jBzsTY_kS0k0rDXisKuBZLR4&amp;rct=j&amp;q=&amp;esrc=s&amp;opi=95576897&amp;sa=U&amp;ved=0ahUKEwiemMzyzriIAxURrZUCHZHWD-wQguUECLcH&amp;usg=AOvVaw01CsCpMuoJ3shIQZcrC2h1</t>
  </si>
  <si>
    <t>Panela Industrial Aluminio Grosso Panelão Alto 30 Litros</t>
  </si>
  <si>
    <t>WebContinental</t>
  </si>
  <si>
    <t>https://www.google.com/url?url=https://www.webcontinental.com.br/panela-industrial-aluminio-grosso-panelao-alto-30-litros-003064001255/p&amp;rct=j&amp;q=&amp;esrc=s&amp;opi=95576897&amp;sa=U&amp;ved=0ahUKEwiYw5X2zriIAxXkr5UCHdg7ExEQgOUECKgH&amp;usg=AOvVaw3wiD8AarGo5qXp7ZhuXGP5</t>
  </si>
  <si>
    <t>Caçarola De Aluminio Reta N° 40 30L</t>
  </si>
  <si>
    <t>Casa e Bar</t>
  </si>
  <si>
    <t>https://www.google.com/url?url=https://www.casaebar.com.br/cacarola-de-aluminio-reta-n0-40-30l/p/917618%3Fc%3D22%26t%3D4&amp;rct=j&amp;q=&amp;esrc=s&amp;opi=95576897&amp;sa=U&amp;ved=0ahUKEwiYw5X2zriIAxXkr5UCHdg7ExEQgOUECNIH&amp;usg=AOvVaw2tjOTE9HnyeDLthttyJc5F</t>
  </si>
  <si>
    <t>Caçarola Em Alumínio N.45 30 Litros Ref:1215 - Alum. Ceara</t>
  </si>
  <si>
    <t>https://www.google.com/url?url=https://www.novamesa.com.br/forno-e-fogao/cacarolas-caldeiroes-panelas/cacarola-em-aluminio-n-45-30-litros-ref1215-alum-ceara%3Fparceiro%3D8091&amp;rct=j&amp;q=&amp;esrc=s&amp;opi=95576897&amp;sa=U&amp;ved=0ahUKEwiYw5X2zriIAxXkr5UCHdg7ExEQgOUECN8H&amp;usg=AOvVaw2ScIzUqaPAg7U4NDc-AxiY</t>
  </si>
  <si>
    <t>Bacia 10 l - color reciclada</t>
  </si>
  <si>
    <t>Plásticos Santana</t>
  </si>
  <si>
    <t>https://www.google.com/url?url=https://lojaplasticossantana.com.br/produto/36-bacia-10-l-color-reciclada&amp;rct=j&amp;q=&amp;esrc=s&amp;opi=95576897&amp;sa=U&amp;ved=0ahUKEwi9vdv5zriIAxWRqZUCHe30AyUQgOUECI4H&amp;usg=AOvVaw04rBS1lg33keTPy-WumokB</t>
  </si>
  <si>
    <t>Bacia De Plastico Redonda Canelada Colors Com Alca 10L - Erca Plast</t>
  </si>
  <si>
    <t>Mercantil Atacado</t>
  </si>
  <si>
    <t>https://www.google.com/url?url=https://www.mercantilatacado.com.br/bacia-ercaplast-canelada-reciclada-10l-623/p%3Fidsku%3D10885%26srsltid%3DAfmBOorHFz_EfUFR_IjYB8_AHRxxYL6ewtavA6GWsNkDDcet76Z05EKUhhI&amp;rct=j&amp;q=&amp;esrc=s&amp;opi=95576897&amp;sa=U&amp;ved=0ahUKEwi9vdv5zriIAxWRqZUCHe30AyUQguUECJwH&amp;usg=AOvVaw2zSOzWydxqSxTfyz2Ug4-8</t>
  </si>
  <si>
    <t>Bacia Grande Multiuso 20L Cristal Pratic</t>
  </si>
  <si>
    <t>Atacadão Posto 13</t>
  </si>
  <si>
    <t>https://www.google.com/url?url=https://www.atacadaopostotreze.com.br/produto/bacia-n20-cristal-pratic-584-73130&amp;rct=j&amp;q=&amp;esrc=s&amp;opi=95576897&amp;sa=U&amp;ved=0ahUKEwjQ6pn9zriIAxXyr5UCHeYqKoAQguUECOUG&amp;usg=AOvVaw1K14315Vh-jKeiOTZQ7sSp</t>
  </si>
  <si>
    <t>Bacia Funda Multiuso Plastico Tacho Grande 50 Litros - Ibap</t>
  </si>
  <si>
    <t>https://www.google.com/url?url=https://www.magazineluiza.com.br/bacia-funda-multiuso-plastico-tacho-grande-50-litros-ibap/p/ck23bg3525/ud/bcia/%3Fseller_id%3Di9casaesupermercado%26srsltid%3DAfmBOoqqh3Cs_uInR7VV5djjSoXPipgmx6GR_FXgl4Lc2wEWfCQSnKHlIUs&amp;rct=j&amp;q=&amp;esrc=s&amp;opi=95576897&amp;sa=U&amp;ved=0ahUKEwiUl_SAz7iIAxUPpZUCHQwUGq4QguUECMkG&amp;usg=AOvVaw1ryI08SKrT2ij2gDPw7X7K</t>
  </si>
  <si>
    <t>Bacia Funda Multiuso Plastico Tacho Grande 50 Litros</t>
  </si>
  <si>
    <t>I9 Casa e Presentes</t>
  </si>
  <si>
    <t>https://www.google.com/url?url=https://i9casa.com.br/produtos/bacia-funda-multiuso-plastico-tacho-grande-50-litros/&amp;rct=j&amp;q=&amp;esrc=s&amp;opi=95576897&amp;sa=U&amp;ved=0ahUKEwiUl_SAz7iIAxUPpZUCHQwUGq4QgOUECOMG&amp;usg=AOvVaw2HkySeZM9scU_lxGIkgMQy</t>
  </si>
  <si>
    <t>Rabito Panos</t>
  </si>
  <si>
    <t>Coador De Pano Cabo Madeira P 10cm Ø</t>
  </si>
  <si>
    <t>Colher de Arroz 45cm com Gancho em Aço Inox 8057 Plasvale</t>
  </si>
  <si>
    <t>https://www.google.com/url?url=https://www.magazineluiza.com.br/colher-de-arroz-45cm-com-gancho-em-aco-inox-8057-plasvale/p/cf19dd5ekg/ud/colh/%3Fseller_id%3Dfrigo%26srsltid%3DAfmBOoosO0_4_vEbzjPA81czmUauzASzll0yVv5WmtnoQ48DdRC9kSSY0Zs&amp;rct=j&amp;q=&amp;esrc=s&amp;opi=95576897&amp;sa=U&amp;ved=0ahUKEwjWnJKPz7iIAxX9qpUCHcomEFAQgOUECJUH&amp;usg=AOvVaw32CCDuHErKWymdNBG4fjN2</t>
  </si>
  <si>
    <t>Colher Grande Com Gancho 45 Cm Inox Attuale</t>
  </si>
  <si>
    <t>MadeiraMadeira</t>
  </si>
  <si>
    <t>https://www.google.com/url?url=https://www.madeiramadeira.com.br/colher-grande-com-gancho-em-aco-inox-45cm-1565559.html&amp;rct=j&amp;q=&amp;esrc=s&amp;opi=95576897&amp;sa=U&amp;ved=0ahUKEwjWnJKPz7iIAxX9qpUCHcomEFAQguUECKEH&amp;usg=AOvVaw1dCDeNSDrPxmdnTvJ27yPe</t>
  </si>
  <si>
    <t>Ralador Inox 4 Faces Mimo Style</t>
  </si>
  <si>
    <t>https://www.google.com/url?url=https://www.amazon.com.br/Ralador-Faces-Mimo-Style-ASA1176/dp/B076JJ1RBJ%3Fsource%3Dps-sl-shoppingads-lpcontext%26ref_%3Dfplfs%26psc%3D1%26smid%3DAZF7WP14VJ7DT&amp;rct=j&amp;q=&amp;esrc=s&amp;opi=95576897&amp;sa=U&amp;ved=0ahUKEwjXjsCWz7iIAxXVr5UCHckpAQYQguUECO0I&amp;usg=AOvVaw30gaF0aV62cfR6mMsdLHlJ</t>
  </si>
  <si>
    <t>Ralador Inox 4 Faces 24cm</t>
  </si>
  <si>
    <t>https://www.google.com/url?url=https://www.mercadolivre.com.br/ralador-4-faces-de-inox-23cm-com-alca-p-queijos-legumes/p/MLB24310955%3Fmatt_tool%3D18956390%26utm_source%3Dgoogle_shopping%26utm_medium%3Dorganic%26item_id%3DMLB4912345772%26from%3Dgshop&amp;rct=j&amp;q=&amp;esrc=s&amp;opi=95576897&amp;sa=U&amp;ved=0ahUKEwjXjsCWz7iIAxXVr5UCHckpAQYQguUECP4I&amp;usg=AOvVaw1AKXvQbxWAOrPZrM1yY7Fw</t>
  </si>
  <si>
    <t>Ralador 4 Faces Inox Original Line</t>
  </si>
  <si>
    <t>https://www.google.com/url?url=https://www.maravilhasdolar.com/ralador-em-aco-inox-7-4-faces-18cm-115603-p19839%3Ftsid%3D16%26srsltid%3DAfmBOor-vVAnagm4s2LPnt0c5IU59N_cb7nhl-xcATCEts1Jzkpn_Gn7_tc&amp;rct=j&amp;q=&amp;esrc=s&amp;opi=95576897&amp;sa=U&amp;ved=0ahUKEwjXjsCWz7iIAxXVr5UCHckpAQYQguUECI0J&amp;usg=AOvVaw0LJ96nLBY4b2m81BrO7wQX</t>
  </si>
  <si>
    <t>Frigideira Tramontina Turim</t>
  </si>
  <si>
    <t>https://www.google.com/url?url=https://www.mercadolivre.com.br/frigideira-antiaderente-funda-24cm-vermelho-preto-tramontina-cor-pretocobre/p/MLB27427877%3Fmatt_tool%3D18956390%26utm_source%3Dgoogle_shopping%26utm_medium%3Dorganic%26item_id%3DMLB4092874344%26from%3Dgshop&amp;rct=j&amp;q=&amp;esrc=s&amp;opi=95576897&amp;sa=U&amp;ved=0ahUKEwjZzNqkz7iIAxXVrZUCHShIBwwQguUECPwJ&amp;usg=AOvVaw21ANES82qswZWIyk12xI4k</t>
  </si>
  <si>
    <t>Frigideira Antiaderente Turim 24 Cm Tramontina</t>
  </si>
  <si>
    <t>https://www.google.com/url?url=https://www.magazineluiza.com.br/frigideira-turin-tramontina-24-cm-20260-324/p/gjgd3cg5j1/ud/udfg/%3Fseller_id%3Dgazinshop%26srsltid%3DAfmBOop23RxNGz_7QwHKZiz9RrWDerwbgninr7gPxn0RZf9e0Xov2zixidM&amp;rct=j&amp;q=&amp;esrc=s&amp;opi=95576897&amp;sa=U&amp;ved=0ahUKEwjZzNqkz7iIAxXVrZUCHShIBwwQguUECJwK&amp;usg=AOvVaw2hpWZAqALv7mAw2wK0g8yl</t>
  </si>
  <si>
    <t>Frigideira Alumínio 24cm 1,4L Turim Antiaderente Tramontina</t>
  </si>
  <si>
    <t>https://www.google.com/url?url=https://www.tramontina.com.br/frigideira-tramontina-turim-em-aluminio-com-revestimento-interno-e-externo-em-antiaderente-starflon-max-vermelho-24-cm-1-4-l/20255824.html%3Fsrsltid%3DAfmBOopfUMNZHESzLC8FhUKeLUn16iQ9xNftLg5Tx9HuekyvERqm8RMj-fQ&amp;rct=j&amp;q=&amp;esrc=s&amp;opi=95576897&amp;sa=U&amp;ved=0ahUKEwjZzNqkz7iIAxXVrZUCHShIBwwQguUECKwK&amp;usg=AOvVaw0OO6_nitE9N7-ckewh703T</t>
  </si>
  <si>
    <t>Havan</t>
  </si>
  <si>
    <t>Funil em Polipropileno - 12,5 cm. 350 mL</t>
  </si>
  <si>
    <t>LojaSynth.com</t>
  </si>
  <si>
    <t>https://www.google.com/url?url=https://www.lojasynth.com/plasticos/funis/funil-em-polipropileno%3Fvariant_id%3D342%26parceiro%3D2827%26srsltid%3DAfmBOorOplLxj992HP_17Rolxn3HP1izA7T8XrxdgRsizGdT1Wx6AGa-uqE&amp;rct=j&amp;q=&amp;esrc=s&amp;opi=95576897&amp;sa=U&amp;ved=0ahUKEwir3sGoz7iIAxVBqZUCHbrhB9EQgOUECKMH&amp;usg=AOvVaw3RwB40xIlbhapEukvtzfNC</t>
  </si>
  <si>
    <t>Funil De Plástico (PP) Para Alta Temperatura Até 121°c - FUNIL 125 MM (350ML)</t>
  </si>
  <si>
    <t>LumiLabor &lt;3</t>
  </si>
  <si>
    <t>https://www.google.com/url?url=https://www.lumilabor.com.br/plasticos/funil-de-plastico-pp-para-alta-temperatura-ate-121-c%3Fvariant_id%3D1605%26parceiro%3D6858%26srsltid%3DAfmBOooMGFWMxEJ3rR9jAGIW0hDRzllpR7Eke01LZe1kSfiMDdD6miivD8Y&amp;rct=j&amp;q=&amp;esrc=s&amp;opi=95576897&amp;sa=U&amp;ved=0ahUKEwir3sGoz7iIAxVBqZUCHbrhB9EQgOUECK8H&amp;usg=AOvVaw3SuAr_QsJb9iC9ig_9w5y8</t>
  </si>
  <si>
    <t>Funil De Plástico (Pp) (350mL - Diâmetro 125mm)</t>
  </si>
  <si>
    <t>LojaLab</t>
  </si>
  <si>
    <t>https://www.google.com/url?url=https://www.lojalab.com.br/produtos/funil-de-plastico-pp/%3Fvariant%3D703647415%26pf%3Dmc%26srsltid%3DAfmBOoqXkTfE9QslW7rNHCXW-z8jgfbC5wxYhszbBfscojxSH-viPkmtDKM&amp;rct=j&amp;q=&amp;esrc=s&amp;opi=95576897&amp;sa=U&amp;ved=0ahUKEwir3sGoz7iIAxVBqZUCHbrhB9EQgOUECNUH&amp;usg=AOvVaw12aBOQCqCQh96w5vCgxe1X</t>
  </si>
  <si>
    <t>Panela de Pressão em Alumínio 10L ABC - Alumínio abc</t>
  </si>
  <si>
    <t>https://www.google.com/url?url=https://www.magazineluiza.com.br/panela-de-pressao-em-aluminio-10l-abc-aluminio-abc/p/ekcd5hekbf/ud/udpp/%3Futm_content%3Dnone_roa_ven_geral_pla_tod_3p%26utm_source%3Dgoogle%26utm_medium%3Dcpc%26seller_id%3Desm%26srsltid%3DAfmBOoqDGC3mXVVMxgquVrNWHaNs15UpVs9w5I4nDEh2YvnmSZivKcGSSEc&amp;rct=j&amp;q=&amp;esrc=s&amp;opi=95576897&amp;sa=U&amp;ved=0ahUKEwj_h5Gsz7iIAxUMrJUCHX3BD10QgOUECJgI&amp;usg=AOvVaw0EOnKWjyoAnWql5jS0TjXn</t>
  </si>
  <si>
    <t>Triunfo Panela De Pressão Polida 10l Melhor Custo Benefício Inmetro</t>
  </si>
  <si>
    <t>https://www.google.com/url?url=https://www.essenciabrasileira.com.br/produto/triunfo-panela-de-pressao-polida-10l-melhor-custo-beneficio-inmetro/&amp;rct=j&amp;q=&amp;esrc=s&amp;opi=95576897&amp;sa=U&amp;ved=0ahUKEwj_h5Gsz7iIAxUMrJUCHX3BD10QgOUECKQI&amp;usg=AOvVaw0axM98luNMlAwp3h1nG_ul</t>
  </si>
  <si>
    <t>Pipoqueira Hotel 10 Litros Grande Pipoca Aluminio Panela UAILAR</t>
  </si>
  <si>
    <t>https://www.google.com/url?url=https://produto.mercadolivre.com.br/MLB-3838175835-pipoqueira-hotel-10-litros-grande-pipoca-aluminio-panela-_JM%3Fmatt_tool%3D18956390%26utm_source%3Dgoogle_shopping%26utm_medium%3Dorganic&amp;rct=j&amp;q=&amp;esrc=s&amp;opi=95576897&amp;sa=U&amp;ved=0ahUKEwiXhfKvz7iIAxXmrZUCHeyPABsQgOUECP4H&amp;usg=AOvVaw1hrnoJ2fuRWUSDvGxgDgvE</t>
  </si>
  <si>
    <t>Pipoqueira Luxo Alumínio Hotel Industrial Reforçado 10 Lts</t>
  </si>
  <si>
    <t>https://www.google.com/url?url=https://www.amazon.com.br/Pipoqueira-Alum%25C3%25ADnio-Hotel-Industrial-Refor%25C3%25A7ado/dp/B0BH6B3C2R%3Fsource%3Dps-sl-shoppingads-lpcontext%26ref_%3Dfplfs%26psc%3D1%26smid%3DA3095DI4YE3Q5K&amp;rct=j&amp;q=&amp;esrc=s&amp;opi=95576897&amp;sa=U&amp;ved=0ahUKEwiXhfKvz7iIAxXmrZUCHeyPABsQgOUECIsI&amp;usg=AOvVaw0mVbMpuMaeYb-4wA0-dEZC</t>
  </si>
  <si>
    <t>Prato Fundo Plástico Infantil Merenda Escolar</t>
  </si>
  <si>
    <t>https://www.google.com/url?url=https://www.leroymerlin.com.br/prato-fundo-plastico-infantil-merenda-escolar_1567222782%3Fregion%3Doutros%26srsltid%3DAfmBOooWro2B21dJ7jlnpgksW_WB1CNDIImNsVe6EvTCcQNdeZlfhjzrlrM&amp;rct=j&amp;q=&amp;esrc=s&amp;opi=95576897&amp;sa=U&amp;ved=0ahUKEwiLk8Czz7iIAxXmuZUCHW9fAhEQgOUECPQG&amp;usg=AOvVaw0F0zEBeH2bx0v4zHMQ8W_W</t>
  </si>
  <si>
    <t>Prato 600 ml</t>
  </si>
  <si>
    <t>https://www.google.com/url?url=https://lojaplasticossantana.com.br/produto/602-prato-600-ml&amp;rct=j&amp;q=&amp;esrc=s&amp;opi=95576897&amp;sa=U&amp;ved=0ahUKEwiLk8Czz7iIAxXmuZUCHW9fAhEQgOUECIEH&amp;usg=AOvVaw3pfgYNHkKDhD0kXpZ-Tn5d</t>
  </si>
  <si>
    <t>Loja Verma</t>
  </si>
  <si>
    <t>Caneca Avulsa 300ml Ercaplast 1378</t>
  </si>
  <si>
    <t>https://www.google.com/url?url=https://www.atacadaopostotreze.com.br/produto/caneca-avulsa-sortidas-300ml-ercaplast-82682&amp;rct=j&amp;q=&amp;esrc=s&amp;opi=95576897&amp;sa=U&amp;ved=0ahUKEwjp9dS-z7iIAxXRq5UCHdEbCH4QgOUECKMH&amp;usg=AOvVaw2Jck5RghEHA9Gszzq2CX7j</t>
  </si>
  <si>
    <t>Caneca Escolar Azul de 300ml de Plástico</t>
  </si>
  <si>
    <t>https://www.google.com/url?url=https://agourmetutilidades.com.br/products/caneca-escolar-azul-de-300ml-de-plastico%3Fvariant%3D46706908725569%26currency%3DBRL%26utm_medium%3Dproduct_sync%26utm_source%3Dgoogle%26utm_content%3Dsag_organic%26utm_campaign%3Dsag_organic%26srsltid%3DAfmBOoqbKQ3la_hxuBVZ_SrSjwMQ66kraFZXo-hT4S5rkNMJ9Kltb3RRxKU&amp;rct=j&amp;q=&amp;esrc=s&amp;opi=95576897&amp;sa=U&amp;ved=0ahUKEwjp9dS-z7iIAxXRq5UCHdEbCH4QgOUECNQH&amp;usg=AOvVaw04NvGmycLfnIU23_3EYKdT</t>
  </si>
  <si>
    <t>Plasútil Copinho Com Alça E Tampa Protetora Infantil 330 Caneca</t>
  </si>
  <si>
    <t>https://www.google.com/url?url=https://www.essenciabrasileira.com.br/produto/plasutil-copinho-com-alca-e-tampa-protetora-infantil-330-caneca/&amp;rct=j&amp;q=&amp;esrc=s&amp;opi=95576897&amp;sa=U&amp;ved=0ahUKEwjKtbnCz7iIAxUmrJUCHQvqAV0QgOUECPcH&amp;usg=AOvVaw0eguQs7W1bvkG5rTUfjq9B</t>
  </si>
  <si>
    <t>Copo De Treinamento Infantil Com Alça E Tampa 330ml Plasútil</t>
  </si>
  <si>
    <t>https://www.google.com/url?url=https://produto.mercadolivre.com.br/MLB-4035411016-copo-de-treinamento-infantil-com-alca-e-tampa-330ml-_JM%3Fmatt_tool%3D18956390%26utm_source%3Dgoogle_shopping%26utm_medium%3Dorganic&amp;rct=j&amp;q=&amp;esrc=s&amp;opi=95576897&amp;sa=U&amp;ved=0ahUKEwjKtbnCz7iIAxUmrJUCHQvqAV0QgOUECIMI&amp;usg=AOvVaw1sNwAzMN3830KcD5q0NkPl</t>
  </si>
  <si>
    <t>Copo Treinamento Infantil Alça 330ml Plasútil</t>
  </si>
  <si>
    <t>https://www.google.com/url?url=https://www.americanas.com.br/produto/7467008263/copo-treinamento-infantil-alca-330ml-plasutil%3FofferId%3D64f63907cc55309385aa674a%26opn%3DYSMESP%26srsltid%3DAfmBOoodrXM_wtU08MZR7tszt-OQtuvlesJ8GD2f5vhqEoGIsc7LeniLZZY&amp;rct=j&amp;q=&amp;esrc=s&amp;opi=95576897&amp;sa=U&amp;ved=0ahUKEwjKtbnCz7iIAxUmrJUCHQvqAV0QgOUECJAI&amp;usg=AOvVaw0KeDuad-i2d8nQPhqG5YY1</t>
  </si>
  <si>
    <t>Escumadeira Lara Inox 33cm - Gourmet Mix</t>
  </si>
  <si>
    <t>Chefstock</t>
  </si>
  <si>
    <t>https://www.google.com/url?url=https://www.chefstock.com.br/produtos/espumadeira-new-lara-inox-33-cm-gourmet-mix/%3Fvariant%3D589081122%26pf%3Dmc%26srsltid%3DAfmBOornYLclwaT2JqFAAa_eCjEHJ-eZeqDHiyWjKD0OZ3Oazqzq9J_5DFY&amp;rct=j&amp;q=&amp;esrc=s&amp;opi=95576897&amp;sa=U&amp;ved=0ahUKEwj-7qrGz7iIAxXsqJUCHfFbFPQQguUECJQI&amp;usg=AOvVaw1chdc9eseohhNae-7qnNI6</t>
  </si>
  <si>
    <t>Escumadeira Inox Hercules 33cm</t>
  </si>
  <si>
    <t>Lojas Mel</t>
  </si>
  <si>
    <t>https://www.google.com/url?url=https://www.lojasmel.com/escumadeira-inox-hercules/p%3Fidsku%3D2667%26srsltid%3DAfmBOopnw-d3hYaYM-ibcTK_Kx95SPPU5uRGRU6Rzaj3aykC8bAVU2nlzR0&amp;rct=j&amp;q=&amp;esrc=s&amp;opi=95576897&amp;sa=U&amp;ved=0ahUKEwj-7qrGz7iIAxXsqJUCHfFbFPQQguUECKEI&amp;usg=AOvVaw0gC1adCoSN9R2s5SUwcM9R</t>
  </si>
  <si>
    <t>Escumadeira De Inox - 33cm</t>
  </si>
  <si>
    <t>Catuaí Presentes</t>
  </si>
  <si>
    <t>https://www.google.com/url?url=https://www.catuaipresentes.com.br/escumadeira-inox-33cm%3Fparceiro%3D3010%26srsltid%3DAfmBOoqX0l-OU-okuzMD58ihT-_AZp1kQ5gLWetlRDfe3hzcOxG1K0dNqNY&amp;rct=j&amp;q=&amp;esrc=s&amp;opi=95576897&amp;sa=U&amp;ved=0ahUKEwj-7qrGz7iIAxXsqJUCHfFbFPQQguUECMcI&amp;usg=AOvVaw0_txI9C1OJ8yv7vgbEhCl2</t>
  </si>
  <si>
    <t>Assadeira Retangular Abc Em Alumínio 45x30 Cm</t>
  </si>
  <si>
    <t>multibar.com.br</t>
  </si>
  <si>
    <t>https://www.google.com/url?url=https://www.multibar.com.br/1201_assadeira_retangular_em_aluminio_45x30_cm_abc/p%3Fidsku%3D306478211&amp;rct=j&amp;q=&amp;esrc=s&amp;opi=95576897&amp;sa=U&amp;ved=0ahUKEwi5ionKz7iIAxVIpJUCHcvhGnAQguUECIsI&amp;usg=AOvVaw1q5cqZghJWJwu6hxCBjCyX</t>
  </si>
  <si>
    <t>ASSADEIRA RETANGULAR 45X30X6 ALUMÍNIO</t>
  </si>
  <si>
    <t>https://www.google.com/url?url=https://www.equinoxequipamentos.com.br/produto/assadeira-retangular-45x30x6-aluminio/&amp;rct=j&amp;q=&amp;esrc=s&amp;opi=95576897&amp;sa=U&amp;ved=0ahUKEwi5ionKz7iIAxVIpJUCHcvhGnAQgOUECJkI&amp;usg=AOvVaw2OniNavV3l2NVeMjlNsbyh</t>
  </si>
  <si>
    <t>Forma Para Bolo Retangular Fundo Fixo 45x35x10 Em Alumínio Marispan</t>
  </si>
  <si>
    <t>https://www.google.com/url?url=https://produto.mercadolivre.com.br/MLB-3641283409-forma-para-bolo-retangular-fundo-fixo-45x35x10-em-aluminio-_JM%3Fmatt_tool%3D18956390%26utm_source%3Dgoogle_shopping%26utm_medium%3Dorganic&amp;rct=j&amp;q=&amp;esrc=s&amp;opi=95576897&amp;sa=U&amp;ved=0ahUKEwi5ionKz7iIAxVIpJUCHcvhGnAQgOUECKcI&amp;usg=AOvVaw2Kv91jDXnzHvTFNC2e4Vsz</t>
  </si>
  <si>
    <t>Fogão Industrial 6 Bocas Com Forno</t>
  </si>
  <si>
    <t>https://www.google.com/url?url=https://www.casasbahia.com.br/fogao-industrial-6-bocas-com-forno-baixa-pressao-fundiferro-1500338044/p/1500338044%3Futm_medium%3DCpc%26utm_source%3Dgoogle_freelisting%26IdSku%3D1500338044%26idLojista%3D34964%26tipoLojista%3D3P%26srsltid%3DAfmBOooJQhQCz8pci7pF23x93knxgkTmJJGeRvkHLIVnK1rh2UiVa9BQaEU&amp;rct=j&amp;q=&amp;esrc=s&amp;opi=95576897&amp;sa=U&amp;ved=0ahUKEwiLmrjRz7iIAxVbq5UCHVuMHBYQguUECPEH&amp;usg=AOvVaw0APzd26veMYD0O9AcFAS2Q</t>
  </si>
  <si>
    <t>Bacia Multi-uso Lavanderia Gigante 30L Resistente - PL DECOR</t>
  </si>
  <si>
    <t>https://www.magazineluiza.com.br/bacia-multi-uso-lavanderia-gigante-30l-resistente-pl-decor/p/aj0ke2ghk8/ud/bcia/?seller_id=pldecor&amp;srsltid=AfmBOopZ68qugt9OKCeyQcwzJo4MPTu2uxefwK6beZBrB0axePFhxkujFVg</t>
  </si>
  <si>
    <t>BANDEJA PLÁSTICA RETANGULAR S/ TAMPA 07 LITROS</t>
  </si>
  <si>
    <t>18/06/2024</t>
  </si>
  <si>
    <t>25</t>
  </si>
  <si>
    <t>Bandeja 7 litros - Alves Plastic</t>
  </si>
  <si>
    <t>https://www.modomix.com.br/bandeja-7-litros-alves-plastic?utm_source=shopping&amp;utm_medium=ads&amp;utm_campaign=bandeja-7-litros-alves-plastic&amp;inStock&amp;gad_source=4&amp;gclid=EAIaIQobChMInfmlhdW4iAMV1mJIAB05fyhpEAQYBCABEgLFI_D_BwE#derivacao=87</t>
  </si>
  <si>
    <t>Modo Mix</t>
  </si>
  <si>
    <t>Bandeja De Plástico Retangular Branca 7L</t>
  </si>
  <si>
    <t>https://www.lojaplasvale.com.br/bandeja-de-plastico-retangular-branca-7l-plasvale-45x30x8cm-cxlxa?utm_source=google&amp;utm_medium=Shopping&amp;utm_campaign=bandeja-de-plastico-retangular-branca-7l-plasvale-45x30x8cm-cxlxa&amp;inStock&amp;gad_source=4&amp;gclid=EAIaIQobChMInfmlhdW4iAMV1mJIAB05fyhpEAQYBSABEgKVIvD_BwE#derivacao=111</t>
  </si>
  <si>
    <t>Loja Plasvale</t>
  </si>
  <si>
    <t>27/06/2024</t>
  </si>
  <si>
    <t>79</t>
  </si>
  <si>
    <t>10</t>
  </si>
  <si>
    <t>Caixa Plástica Empilhável Com Tampa 10L</t>
  </si>
  <si>
    <t>https://www.lojaplasvale.com.br/caixa-plastica-empilhavel-com-tampa-10l-plasvale-44x29x13cm-cxlxa?utm_source=google&amp;utm_medium=Shopping&amp;utm_campaign=caixa-plastica-empilhavel-com-tampa-10l-plasvale-44x29x13cm-cxlxa&amp;inStock&amp;gad_source=4&amp;gclid=EAIaIQobChMI3aWRt9i4iAMV6V9IAB3K2jusEAQYASABEgInpfD_BwE#derivacao=114</t>
  </si>
  <si>
    <t>Bandeja Multiuso Branca C/ Tampa 10 Litros</t>
  </si>
  <si>
    <t>https://produto.mercadolivre.com.br/MLB-3546382523-bandeja-multiuso-branca-c-tampa-10-litros-_JM?matt_tool=18956390&amp;utm_source=google_shopping&amp;utm_medium=organic</t>
  </si>
  <si>
    <t>CHALEIRA EM INOX CAPACIDADE 3,5 LITROS.</t>
  </si>
  <si>
    <t>10/06/2024</t>
  </si>
  <si>
    <t>MUNICIPIO DE MAJOR VIEIRA</t>
  </si>
  <si>
    <t>20/2024'</t>
  </si>
  <si>
    <t>Chaleira ArtInox 3,5L - ref 738</t>
  </si>
  <si>
    <t>https://www.joiadolar.com.br/chaleira-artinox-3-5l-ref-738?srsltid=AfmBOooJotGwXUgo_-x9cbymSkQLIatpTf-5azDH4fzhJBZKspWnnz8hwBU</t>
  </si>
  <si>
    <t>Joia do Lar</t>
  </si>
  <si>
    <t>Colher de Mesa Sunshine em Aço Inox</t>
  </si>
  <si>
    <t>https://www.maravilhasdolar.com/colher-de-mesa-sunshine-em-aco-inox-118467-p4758?tsid=16&amp;gad_source=4&amp;gclid=EAIaIQobChMI4qKDg-24iAMVb0BIAB3RtBp0EAQYBCABEgIRDfD_BwE</t>
  </si>
  <si>
    <t>Colher Tramontina de Mesa Inox Buzios</t>
  </si>
  <si>
    <t>https://www.supremeinox.com.br/produto/colher-tramontina-de-mesa-inox-buzios-10927?gad_source=4&amp;gclid=EAIaIQobChMI4qKDg-24iAMVb0BIAB3RtBp0EAQYByABEgLYz_D_BwE</t>
  </si>
  <si>
    <t>Supreme Inox</t>
  </si>
  <si>
    <t>12/06/2024</t>
  </si>
  <si>
    <t>19</t>
  </si>
  <si>
    <t>COLHERINHA DE CHÁ EM INOX, DE BOA QUALIDADE, APROXIMADAMENTE 14 CM.</t>
  </si>
  <si>
    <t>11/07/2024</t>
  </si>
  <si>
    <t>68</t>
  </si>
  <si>
    <t>19/03/2024</t>
  </si>
  <si>
    <t>5</t>
  </si>
  <si>
    <t>15/07/2024</t>
  </si>
  <si>
    <t>21</t>
  </si>
  <si>
    <t>14/03/2024</t>
  </si>
  <si>
    <t>13</t>
  </si>
  <si>
    <t>COPO PLASTICO REUTILIZAVEL  Copo plástico polipropilento reutilizável, 300ml, 10cm altura.</t>
  </si>
  <si>
    <t>12/03/2024</t>
  </si>
  <si>
    <t>8</t>
  </si>
  <si>
    <t>Faca para Churrasco Tramontina Leme com Lâmina em Aço Inox e Cabo de Polipropileno Preto 4"</t>
  </si>
  <si>
    <t>https://www.tramontina.com.br/faca-para-churrasco-tramontina-leme-com-lamina-em-aco-inox-e-cabo-de-polipropileno-preto-4%22/23180404.html?srsltid=AfmBOopbRWAZNMiZlTIMMlhIzSTZB7Thes4QNieU_UbGyN8FwE6IdPm9twQ</t>
  </si>
  <si>
    <t>Faca De Churrasco Tramontina Leme - Preto</t>
  </si>
  <si>
    <t>https://www.havan.com.br/faca-de-churrasco-tramontina-leme-preto/p?srsltid=AfmBOoo9TzJxqw9FZDRRTSEnZvqkjRGsAvd4JWt4pTdktjpfu-n5O9piu90</t>
  </si>
  <si>
    <t>Faca Cozinha Aço Inox Cabo Madeira Encartelado Profissional 8 Polegadas - SQ</t>
  </si>
  <si>
    <t>https://www.magazineluiza.com.br/faca-cozinha-aco-inox-cabo-madeira-encartelado-profissional-8-polegadas-sq/p/fchdac9587/ud/fcud/?seller_id=caldeiracenter&amp;srsltid=AfmBOooMBM5V94lGflOpUCYf0Xc26kvU5zmXAKf86uuzl5jdKPtOTdix40M</t>
  </si>
  <si>
    <t>Faca inox 8 com cabo de madeira monaliza</t>
  </si>
  <si>
    <t>https://www.magazineluiza.com.br/faca-inox-8-com-cabo-de-madeira-monaliza/p/aba93jea4d/ud/fcud/?seller_id=yaicoisaselimpeza&amp;srsltid=AfmBOoqmrvCyvdvf5Tyru46qmR2gwul2T0Et9nNpNMA4jUx41Qg4xxD-4Hw</t>
  </si>
  <si>
    <t>Amazon</t>
  </si>
  <si>
    <t>Colombo</t>
  </si>
  <si>
    <t>Tritec Jarra Grande Agua Suco 4l Reforçada C/ Tampa</t>
  </si>
  <si>
    <t>https://www.essenciabrasileira.com.br/produto/tritec-jarra-grande-agua-suco-4l-reforcada-c-tampa/?gad_source=4&amp;gclid=EAIaIQobChMIwc6-pP64iAMVRBGtBh3t9hcPEAQYAyABEgJpt_D_BwE</t>
  </si>
  <si>
    <t>Essencia Brasileira</t>
  </si>
  <si>
    <t>Jarra Para Água E Suco De Plastico 4 Litros - Transparente - Casa Bonita</t>
  </si>
  <si>
    <t>https://www.magazineluiza.com.br/jarra-para-agua-e-suco-de-plastico-4-litros-transparente-casa-bonita/p/kkhd9c25dd/ud/udjr/?&amp;seller_id=casabonitautilidades&amp;utm_source=google&amp;utm_medium=cpc&amp;utm_term=68055&amp;utm_campaign=google_eco_per_ven_pla_non_sor_3p_tkm-baixo&amp;utm_content=&amp;partner_id=68055&amp;gclsrc=aw.ds&amp;gclid=EAIaIQobChMIwc6-pP64iAMVRBGtBh3t9hcPEAQYBiABEgIj3_D_BwE</t>
  </si>
  <si>
    <t>Jarra Redonda 4l C/cabo Fechado Shine Mb</t>
  </si>
  <si>
    <t>https://www.atacadaopostotreze.com.br/produto/jarra-redonda-4l-c-cabo-fechado-shine-mb-1119-84865</t>
  </si>
  <si>
    <t>18</t>
  </si>
  <si>
    <t>28/12/2023</t>
  </si>
  <si>
    <t>XICARA TRANSPARENTE VIDRO 300 ML (TIPO CANECA)</t>
  </si>
  <si>
    <t>30/04/2024</t>
  </si>
  <si>
    <t>XICARAS DE VIDRO TRANSPARENTE 300MLS</t>
  </si>
  <si>
    <t>02/02/2024</t>
  </si>
  <si>
    <t>XICARA DE VIDRO TRANSPARENTE, COM CAPACIDADE MINIMA PARA 300ML</t>
  </si>
  <si>
    <t>12/09/2023</t>
  </si>
  <si>
    <t>Prefeitura Municipal de Nova Erechim</t>
  </si>
  <si>
    <t>2/2023 - PRE</t>
  </si>
  <si>
    <t xml:space="preserve">CANECA DE VIDRO TRANSPARENTE 300 ML - MODELO ASPEN </t>
  </si>
  <si>
    <t>9</t>
  </si>
  <si>
    <t>Caneca Xícara de Café Capuccino Chá Vidro 250ml - CLICK HOUSE</t>
  </si>
  <si>
    <t>https://www.magazineluiza.com.br/caneca-xicara-de-cafe-capuccino-cha-vidro-250ml-click-house/p/baghjafgc3/ud/ccud/?&amp;seller_id=click-house&amp;utm_source=google&amp;utm_medium=cpc&amp;utm_term=68055&amp;utm_campaign=google_eco_per_ven_pla_non_sor_3p_tkm-baixo&amp;utm_content=&amp;partner_id=68055&amp;gclsrc=aw.ds&amp;gclid=EAIaIQobChMIz4W3l4W5iAMVblRIAB3MRB9mEAQYBCABEgJ8I_D_BwE</t>
  </si>
  <si>
    <t>PM DE PEDRAS ALTAS</t>
  </si>
  <si>
    <t>20/06/2024</t>
  </si>
  <si>
    <t>24/10/2023</t>
  </si>
  <si>
    <t>01/04/2024</t>
  </si>
  <si>
    <t>23</t>
  </si>
  <si>
    <t>FORMA ASSADEIRA DE ALUMÍNIO REDONDA FUNDO FIXO. APRESENTAÇÃO: DIMENSÕES DE 30CM DE DIÂMETRO X 7CM DE ALTURA.CARACTERÍSTICAS: DE ALUMÍNIO POLIDO RESISTENTE. GARANTIA DE 3 MESES. EM CONFORMIDADE COM O INMETRO E COM AS RECOMENDAÇÕES CONTIDAS NAS NORMAS DA ABNT NO QUE COUBER.</t>
  </si>
  <si>
    <t>und.</t>
  </si>
  <si>
    <t>22/02/2024</t>
  </si>
  <si>
    <t>Fundo Municipal de Saúde de Lages</t>
  </si>
  <si>
    <t>PE195/2023</t>
  </si>
  <si>
    <t>Forma Bolo Redonda Fundo Fixo 30x10 Em Alumínio</t>
  </si>
  <si>
    <t>https://produto.mercadolivre.com.br/MLB-2810959749-forma-bolo-redonda-fundo-fixo-30x10-em-aluminio-_JM?matt_tool=63065976&amp;matt_word=&amp;matt_source=google&amp;matt_campaign_id=14302215534&amp;matt_ad_group_id=154967597988&amp;matt_match_type=&amp;matt_network=g&amp;matt_device=c&amp;matt_creative=649487315899&amp;matt_keyword=&amp;matt_ad_position=&amp;matt_ad_type=pla&amp;matt_merchant_id=382575973&amp;matt_product_id=MLB2810959749&amp;matt_product_partition_id=1960832236313&amp;matt_target_id=pla-1960832236313&amp;cq_src=google_ads&amp;cq_cmp=14302215534&amp;cq_net=g&amp;cq_plt=gp&amp;cq_med=pla&amp;gad_source=1&amp;gclid=EAIaIQobChMI9ujJqfi6iAMV9tTCBB09NgMnEAQYASABEgJItfD_BwE</t>
  </si>
  <si>
    <t>Forma Redonda 30x10cm Alum Santa Catarina</t>
  </si>
  <si>
    <t>https://www.ciadafesta.com.br/forma-redonda-30x10cm-santa-catarina?utm_source=google-merchant&amp;utm_medium=referral&amp;utm_content=forma-redonda-30x10cm-santa-catarina&amp;inStock&amp;gad_source=4&amp;gclid=EAIaIQobChMI3J3BwPi6iAMVvFRIAB0uUBGTEAQYAyABEgLlwPD_BwE#derivacao=8&amp;utm_source=google-shopping&amp;utm_medium=cpc&amp;utm_campaign=ga-shopping-todos</t>
  </si>
  <si>
    <t>Cia da Festa</t>
  </si>
  <si>
    <t>Pote Redondo Multiuso Cozinha Alimento 5 Litros Trioplast</t>
  </si>
  <si>
    <t>https://www.magazineluiza.com.br/pote-redondo-multiuso-cozinha-alimento-5-litros-trioplast/p/cge921f22g/ud/poud/?seller_id=tudodeferramentas&amp;srsltid=AfmBOopWDWDaux_heel9Lk2bYHTYSNSfS10Owy3M7HF0iUqIcZ7-QV0fdEs</t>
  </si>
  <si>
    <t>Cacarola Standard Nr 55 50l Real 9155</t>
  </si>
  <si>
    <t>https://www.platinox.com.br/utensilios/panela/cacarola/cacarola-standard-nr-55-50l-real-9155?parceiro=3396&amp;gad_source=4&amp;gclid=EAIaIQobChMIlMCfn_u6iAMVb0BIAB1xQzKtEAQYAiABEgJqv_D_BwE</t>
  </si>
  <si>
    <t>Platinox</t>
  </si>
  <si>
    <t>Panela Alumínio Caçarola Restaurante Hotel N°55 50 Litros</t>
  </si>
  <si>
    <t>https://produto.mercadolivre.com.br/MLB-3421488969-panela-aluminio-cacarola-restaurante-hotel-n55-50-litros-_JM?matt_tool=18956390&amp;utm_source=google_shopping&amp;utm_medium=organic</t>
  </si>
  <si>
    <t>Panela Cacarola Hotel   Tipo Cozinha  Industrial   Material  aluminio   N .55   com  tampa. Capacidade aproximada  50 litros    Diametro  55 cm   Altura  50 cm</t>
  </si>
  <si>
    <t>unidade</t>
  </si>
  <si>
    <t>06/12/2023</t>
  </si>
  <si>
    <t>MUNICIPIO DE ARCOS</t>
  </si>
  <si>
    <t>165'</t>
  </si>
  <si>
    <t>Bacia Plástica Multiuso Usual Utilidades Preto Translúcido - Usual Utilizades</t>
  </si>
  <si>
    <t>https://www.magazineluiza.com.br/bacia-plastica-multiuso-usual-utilidades-preto-translucido-usual-utilizades/p/ebfggak0e0/ud/bcia/</t>
  </si>
  <si>
    <t>Plasnew Bacia Plástica 20 litros REF 33</t>
  </si>
  <si>
    <t>https://biripelembalagens.com.br/produto/plasnew-bacia-plastica-20-litros-ref-33?gad_source=4&amp;gclid=EAIaIQobChMIsqP3yv-6iAMVUFRIAB3T6TUoEAQYBCABEgJlFPD_BwE</t>
  </si>
  <si>
    <t xml:space="preserve">Biripel </t>
  </si>
  <si>
    <t>https://www.osuperlimpinho.com.br/bacia-plasnew-20l?utm_source=Site&amp;utm_medium=GoogleShopping&amp;utm_campaign=IntegracaoGoogle</t>
  </si>
  <si>
    <t>Bacia Canelada Plasnew 20l</t>
  </si>
  <si>
    <t>Super Limpinho</t>
  </si>
  <si>
    <t>BACIA PLASTICA 50LT - bacia plástica, em material virgem de primeira qualidade, modelo canelada, reforçada, 228x546mm, capacidade de 50 litros. ARQPLAST, SANREMO, PLASÚTIL OU DE IGUAL OU SUPERIOR QUALIDADE.</t>
  </si>
  <si>
    <t>20/10/2023</t>
  </si>
  <si>
    <t>BACIA PLASTICA COM 50 LITROS</t>
  </si>
  <si>
    <t>24/11/2023</t>
  </si>
  <si>
    <t>BACIA PLASTICA GRANDE - Reforçada Plástico Ultra Resistente 50 L.</t>
  </si>
  <si>
    <t>07/11/2023</t>
  </si>
  <si>
    <t>MUNICIPIO DE COCALZINHO DE GOIAS</t>
  </si>
  <si>
    <t>12323/2023'</t>
  </si>
  <si>
    <t>Bacia Balde Cesto 50 Litros Multiuso Limpeza Casa Obra</t>
  </si>
  <si>
    <t>https://produto.mercadolivre.com.br/MLB-3748652703-bacia-balde-cesto-50-litros-multiuso-limpeza-casa-obra-_JM?matt_tool=64671177&amp;matt_word=&amp;matt_source=google&amp;matt_campaign_id=14302215732&amp;matt_ad_group_id=125382900625&amp;matt_match_type=&amp;matt_network=g&amp;matt_device=c&amp;matt_creative=539491050398&amp;matt_keyword=&amp;matt_ad_position=&amp;matt_ad_type=pla&amp;matt_merchant_id=706461430&amp;matt_product_id=MLB3748652703&amp;matt_product_partition_id=2269676589520&amp;matt_target_id=pla-2269676589520&amp;cq_src=google_ads&amp;cq_cmp=14302215732&amp;cq_net=g&amp;cq_plt=gp&amp;cq_med=pla&amp;gad_source=4&amp;gclid=EAIaIQobChMI_tn9ioG7iAMVSkFIAB0jrDRqEAQYAiABEgKJRPD_BwE</t>
  </si>
  <si>
    <t>27/02/2024</t>
  </si>
  <si>
    <t>14</t>
  </si>
  <si>
    <t>15/04/2024</t>
  </si>
  <si>
    <t>12</t>
  </si>
  <si>
    <t>BACIA PLASTICA. MATERIAL RESISTENTE DE FACIL HIGIENIZACAO COM CAPACIDADE DE 20 LITROS</t>
  </si>
  <si>
    <t>27/09/2023</t>
  </si>
  <si>
    <t>MUNICÍPIO DE GUAPIRAMA</t>
  </si>
  <si>
    <t>53</t>
  </si>
  <si>
    <t>Americanas</t>
  </si>
  <si>
    <t>28/09/2023</t>
  </si>
  <si>
    <t>COLHER GRANDE DE INOX_x000D_
- SEM EMENDAS. DIMENSÃO MÍNIMA DE 45 CM DE COMPRIMENTO E 07 CM DE DIÂMETRO. PESO MÍNIMO:150 GR</t>
  </si>
  <si>
    <t>MUNICIPIO DE BENTO GONCALVES</t>
  </si>
  <si>
    <t>573/2023'</t>
  </si>
  <si>
    <t>PM DE IBIRUBÁ</t>
  </si>
  <si>
    <t>33</t>
  </si>
  <si>
    <t>https://www.domestilar.com/utilidades-domesticas/panela/cacarola-antiaderente-30cm-panelux-magnific-060565-grafite?srsltid=AfmBOoqBvCm2_PUDQurKPjYlq20uUbJRC3zEXw_KGowsBHm9RO3u7Dv4zj4</t>
  </si>
  <si>
    <t>Caçarola Antiaderente 30CM Panelux Magnific 060565 (grafite)</t>
  </si>
  <si>
    <t>Domesticar</t>
  </si>
  <si>
    <t>Forma Para Pizza Em Aço Inox 30 Cm Service Tramontina</t>
  </si>
  <si>
    <t>https://www.viainox.com/produto/forma-para-pizza-em-aco-inox-30-cm-service-tramontina-510</t>
  </si>
  <si>
    <t>Frigideira antiaderente, medida aproximada de 24cm de diâmetro, com alça em baquelite.</t>
  </si>
  <si>
    <t>FRIGIDEIRA  ANTIADERENTE DE NO MINIMO 24CM</t>
  </si>
  <si>
    <t>13/12/2023</t>
  </si>
  <si>
    <t>Prefeitura Municipal de Irati</t>
  </si>
  <si>
    <t>PR61/2023</t>
  </si>
  <si>
    <t>Panela de Pressão Alumínio 10 Litros</t>
  </si>
  <si>
    <t>https://www.casasbahia.com.br/panela-de-pressao-aluminio-10-litros-1536654512/p/1536654512?utm_medium=Cpc&amp;utm_source=google_freelisting&amp;IdSku=1536654512&amp;idLojista=145305&amp;tipoLojista=3P&amp;srsltid=AfmBOooieZkqATOqWGRuPMfB6GMGdOLJA4FkyyOC_YcjfOM8MBsEzyrZEKU</t>
  </si>
  <si>
    <t>Pipoqueira Luxo Alumínio Hotel Industrial Reforçado 10 Lts - Shopmy</t>
  </si>
  <si>
    <t>https://www.magazineluiza.com.br/pipoqueira-luxo-aluminio-hotel-industrial-reforcado-10-lts-shopmy/p/jfhkfcbgk2/ud/ppio/?seller_id=shopmymyrella&amp;srsltid=AfmBOooyNXi-yFe9bGnVxAWoFmiq3D8wbORAkYMew1gkHUkYwc3s-GGdzJQ</t>
  </si>
  <si>
    <t>Abridor De Lata De Metal</t>
  </si>
  <si>
    <t>https://www.tripobet.com.br/utensilios-domesticos/abridor-de-lata-de-metal</t>
  </si>
  <si>
    <t>Tripobet</t>
  </si>
  <si>
    <t>CONCHA LARA INOX 33CM GP INOX GP045</t>
  </si>
  <si>
    <t>https://prolarshop.com.br/produtos/concha-lara-inox-33cm-gp-inox-gp045/</t>
  </si>
  <si>
    <t>Prolar Shop</t>
  </si>
  <si>
    <t>Caneca Kit Merenda Escolar - 300 ml</t>
  </si>
  <si>
    <t>https://www.lojaverma.com.br/caneca-kit-merenda-escolar-300-ml?utm_source=Site&amp;utm_medium=GoogleMerchant&amp;utm_campaign=GoogleMerchant&amp;sku=8005-111</t>
  </si>
  <si>
    <t>COPO PLASTICO 325ML RESISTENTE (INFANTIL)  COM TAMPA E BICO</t>
  </si>
  <si>
    <t>10/10/2023</t>
  </si>
  <si>
    <t>ESPUMADEIRA/ESCUMADEIRA EM ACO INOX, TAMANHO MEDIO - TOTALMENTE EM ACO INOX, ALTAMENTE DURAVEL, MEDIDAS APROX. 335X103X52MM, ESPESSURA 2MM</t>
  </si>
  <si>
    <t>12/12/2023</t>
  </si>
  <si>
    <t>50</t>
  </si>
  <si>
    <t>ESCUMADEIRA EM AÇO INOX INTEIRIÇA, APROXIMADAMENTE 33CM DE COMPRIMENTO</t>
  </si>
  <si>
    <t>02/07/2024</t>
  </si>
  <si>
    <t>MUNICIPIO DE JOAQUIM FELICIO</t>
  </si>
  <si>
    <t>52'</t>
  </si>
  <si>
    <t>ESCUMADEIRA DE AÇO INOXIDÁVEL REFORÇADA COM 33 CM.</t>
  </si>
  <si>
    <t>06/05/2024</t>
  </si>
  <si>
    <t>MUNICÍPIO DE REALEZA</t>
  </si>
  <si>
    <t>1</t>
  </si>
  <si>
    <t>01 Pote De Plástico Oval 1000ml Ou 1 Litro Colorido Cozinha</t>
  </si>
  <si>
    <t>https://produto.mercadolivre.com.br/MLB-3790260367-01-pote-de-plastico-oval-1000ml-ou-1-litro-colorido-cozinha-_JM?matt_tool=18956390&amp;utm_source=google_shopping&amp;utm_medium=organic</t>
  </si>
  <si>
    <t>Pote De Plástico 1l Várias Cores Freezer Lava Louças Prime</t>
  </si>
  <si>
    <t>https://produto.mercadolivre.com.br/MLB-5044295692-pote-de-plastico-1l-varias-cores-freezer-lava-loucas-prime-_JM?matt_tool=18956390&amp;utm_source=google_shopping&amp;utm_medium=organic</t>
  </si>
  <si>
    <t>AR CONDICIONADO SPLIT 24000 BTU/H, QUENTE E FRIO, 220 VOLTS.</t>
  </si>
  <si>
    <t>09/02/2024</t>
  </si>
  <si>
    <t>PM DE MIRAGUAÍ</t>
  </si>
  <si>
    <t>3</t>
  </si>
  <si>
    <t>AR CONDICIONADO SPLIT INVERTER 24000 BTUS QUENTE E FRIO COMPOSTO DE UNIDADE INTERNA E EXTERNA, 220V, BAIXO CONSUMO DE ENERGIA, CLASSIFICAÇÃO 'A' NO INMETRO, BAIXO RUÍDO, COM CONTROLE REMOTO, COM TIMER E FILTRO ANTI-BACTERIANO LAVÁVEL QUE, UTILIZAÇÃO DE GÁS R410A, GARANTIA MÍNIMA DE 01 (UM) ANO, MANUAL DE INSTRUÇÕES E CERTIFICAÇÃO EM PORTUGUÊS.</t>
  </si>
  <si>
    <t>03/06/2024</t>
  </si>
  <si>
    <t>15</t>
  </si>
  <si>
    <t>AR-CONDICIONADO 24000 BTUS QUENTE E FRIO AR CONDICIONADO, CAPACIDADE 24.000 BTUS, TIPO SPLIT, 220 VOLTS, QUENTE E FRIO, CICLO REVERSO, CONTROLE REMOTO TOTAL, BAIXO NÍVEL DE RUÍDO, NÍVEL A, SELO PROCEL. GARANTIA MÍNIMA DE UM ANO.</t>
  </si>
  <si>
    <t>02/10/2023</t>
  </si>
  <si>
    <t>PM DE INDEPENDÊNCIA</t>
  </si>
  <si>
    <t>35</t>
  </si>
  <si>
    <t>24000 BTUS INVERTER: APARELHO DE AR CONDICIONADO NOVO, TIPO SPLIT INVERTER COM CAPACIDADE DE REFRIGERAÇÃO/AQUECIMENTO DE 24.000 BTUS, EVAPORADORA NA COR BRANCA, COM CONTROLE REMOTO, CONDENSADORA QUADRADA, VOLTAGEM 220 V, MONOFÁSICO, GÁS REFRIGERANTE R410-A, SERPENTINA EM COBRE, EFICIÊNCIA ENERGÉTICA CLASSE "A" INMETRO, GARANTIA DE NO MÍNIMO 3 MESES DO EQUIPAMENTO.</t>
  </si>
  <si>
    <t>PM DE CÂNDIDO GODÓI</t>
  </si>
  <si>
    <t>32</t>
  </si>
  <si>
    <t>Ar condicionado split inverter 24000 BTUS - quente/frio alimentação 220V - freqüência 60hz, controle de direção do ar (direita esquerda) Manual, e pra cima para baixo automático, classificação energética selo tipo A, com controle remoto sem fio, cor branca para unidade evaporadora e a condensadora, com desumidificador, filtro antibactéria, garantia de 12 meses, material de serpentina composto por cobre ou alumínio</t>
  </si>
  <si>
    <t>Ar condicionado tipo Split, de parede,  24000 Btus, 220 V, inverter, quente e frio, função de desumidificação, acompanhando controle remoto.Rotulagem contendo Selo Procel A, com classificação do Inmetro, nome do produto, dados do fabricante e tensão nominal</t>
  </si>
  <si>
    <t>11/06/2024</t>
  </si>
  <si>
    <t>PM DE VILA NOVA DO SUL</t>
  </si>
  <si>
    <t>Ar Condicionado Split Philco 24000 Btus Frio Inverter 220v</t>
  </si>
  <si>
    <t>https://www.amazon.com.br/Condicionado-Split-Philco-24000-Inverter/dp/B0CSL9NZB4/ref=asc_df_B0CSL9NZB4/?tag=googleshopp00-20&amp;linkCode=df0&amp;hvadid=709968341215&amp;hvpos=&amp;hvnetw=g&amp;hvrand=12204158007545519289&amp;hvpone=&amp;hvptwo=&amp;hvqmt=&amp;hvdev=c&amp;hvdvcmdl=&amp;hvlocint=&amp;hvlocphy=1001686&amp;hvtargid=pla-2280889856060&amp;psc=1&amp;mcid=f3fe459f6f0b3c2f81fd948b122df03a&amp;gad_source=4</t>
  </si>
  <si>
    <t>Ar Condicionado Split Britânia Hi Wall Eco Inverter 24.000 BTU/h Frio Monofásico Branco BAC24000IFM15 - 220V</t>
  </si>
  <si>
    <t>https://www.casasbahia.com.br/ar-condicionado-split-britania-hi-wall-eco-inverter-24000-btu-h-frio-monofasico-branco-bac24000ifm15-220v-1566597796/p/1566597796?utm_medium=Cpc&amp;utm_source=google_freelisting&amp;IdSku=1566597796&amp;idLojista=11121&amp;tipoLojista=3P&amp;srsltid=AfmBOoqQtknp9PhdJct7KU6qtwEN3wQiFI6TyN2IXJNPchUEnB4SgZEXOOw</t>
  </si>
  <si>
    <t>19/06/2024</t>
  </si>
  <si>
    <t>FOGÃO INDUSTRIAL 6 QUEIMADORES FOGÃO INDUSTRIAL 3 QUEIMADORES DUPLOS, 03 QUEIMADORES SIMPLES, GRELHA, BANDEJA COLETORA DE RESÍDUOS,COM FORNO.</t>
  </si>
  <si>
    <t>TXKM</t>
  </si>
  <si>
    <t>PM DE ACEGUÁ</t>
  </si>
  <si>
    <t>46</t>
  </si>
  <si>
    <t xml:space="preserve">FOGÃO INDUSTRIAL DE PISO 6 BOCAS COM FORNO NOVO - GÁS DE BAIXA PRESSÃO, ESPALHADORES E BASES DOS QUEIMADORES DE FERRO FUNDIDO, MESA ESMALTADA, GRELHAS REDONDAS EM FERRO FUNDIDO, 3 QUEIMADORES DUPLA  CHAMA E 3 SIMPLES, BANDEJA COLETORA MÓVEL ESMALTADA, FORNO COM  ACABAMENTO INTERNO ESMALTADO, MEDIDAS APROXIMADAS DO FORNO ALTURA  435MM X LARGURA 645MM X PROFUNDIDADE 790MM, FORNO COM ISOLAMENTO  TÉRMICO EM LÁ DE ROCHA, PORTA DO FORNO COM VISOR DE VIDRO, FORNO COM 2 GRELHAS COM LIMITADOR, TIPO DE GÁS: GLP, COM TODOS OS ACESSÓRIOS ORIGINAIS DE FÁBRICA. GARANTIA: MÍNIMA DE 12 MESES. </t>
  </si>
  <si>
    <t>PM DE SÃO FRANCISCO DE PAULA</t>
  </si>
  <si>
    <t>55</t>
  </si>
  <si>
    <t>14431 - FOGÃO INDUSTRIAL - Fogão Industrial de 06 (seis) bocas com forno e torneiras de controle em dois lados opostos, fixadas em tubo de alimentação (gambiarra), alimentado por GLP (gás liquefeito de petróleo) ou gás natural, e com queimadores dotados de dispositivo ?supervisor de chama. O tamanho das bocas será de 30x30cm e 03 queimadores simples sendo 3 queimadores duplos com chapa ou banho maria e com forno. 4 pés em perfil L de aço inox e sapatas reguláveis constituídas de base metálica e</t>
  </si>
  <si>
    <t>13/05/2024</t>
  </si>
  <si>
    <t>PM DE TRAMANDAÍ</t>
  </si>
  <si>
    <t>42</t>
  </si>
  <si>
    <t>Fogão industrial 6 bocas com forno,  características mínimas: 3 bocas duplas, 3 bocas simples, mesa, bandeja e corpo em aço carbono, perfil 5cm, pintura em epóxi na cor preto, registro de gás com manípulos expostos de fácil manuseio, pés fixos, queimadores em ferro fundido, grelha 30x30cm, baixa pressão, forno 87l com tampa em inox, dimensões (axlxp) 88x109x86.</t>
  </si>
  <si>
    <t>14/05/2024</t>
  </si>
  <si>
    <t>20</t>
  </si>
  <si>
    <t>FOGÃO INDUSTRIAL 6 BOCAS Fogão industrial em inox 6 bocas-a gás, de baixa pressão, com 3 queimadores duplos e 3 queimadores simples; com registro regulador de gás; tubo distribuidor de gás; queimadores e grelhas fundidos em alta temperatura, atingindo alto padrão de dureza; com forno com laterais e porta em aço inox com capacidade para 135 litros; temperatura de trabalho: 0 a 280° C. Medidas aproximadas: medida interna do forno de 89 x 58 x 27 cm; Dimensões (AxLxP): 85 x 108 x 81 cm. RECOMENDAÇÕES: Poderão ser aprovadas variações nas especificações, para adequação aos padrões de cada fabricante, desde que configure melhoria de qualidade em relação às especificações originais.</t>
  </si>
  <si>
    <t>16/02/2024</t>
  </si>
  <si>
    <t>PM DE SEBERI</t>
  </si>
  <si>
    <t>Fogão industrial 06 bocas queimadores 03 simples e 03 duplos Alimentação: Gás baixa pressão, tamanho da Grelha 30cm x 30cm Perfil (u): 50mm registros de Gás manípulos cromados expostos de fácil manuseio de 1/4", pés Fixos, Varão: Cromado com tampão e bico de entrada de gás reversível; material do corpo do fogão Aço carbono em pintura epóxi na cor preta, material da mesa, Aço carbono pintada em preto fosco, material dos espalhadores e bases dos queimadores: Ferro fundido, material da Grelha (Trempe): Ferro fundido pintada na cor preta. Dimensões do fogão: Altura (cm): 80 – Largura (cm): 110 – Comprimento (cm): 82,5. Forno capacidade: 55 litros, porta possui travamento mecânico e puxador ergonômico. Uma prateleira removível e regulável. Dimensões do forno: Altura: 47,2cm – Largura: 58cm – Comprimento: 36 cm.</t>
  </si>
  <si>
    <t>Fogão Industrial 6 Bocas 3 Simples 3 Duplas com Forno Baixa Pressão Stori Max M19 Metalmaq</t>
  </si>
  <si>
    <t>https://www.refrisol.com.br/produto/fogao-industrial-6-bocas-3-simples-3-duplas-com-forno-baixa-pressao-stori-max-m19-metalmaq/777260</t>
  </si>
  <si>
    <t>Refrisol</t>
  </si>
  <si>
    <t>Fogão Industrial Venâncio 6 Bocas 3 Duplas a Gás Baixa Pressão Extra Com Forno E6D3F</t>
  </si>
  <si>
    <t>https://www.alcamar.com.br/fogao-6-bocas-3-duplas-a-gas-baixa-pressao-com-forno-e6d3f?parceiro=9788</t>
  </si>
  <si>
    <t>Alcamar</t>
  </si>
  <si>
    <t>BACIA DE PLÁSTICO DE 30 LITROS</t>
  </si>
  <si>
    <t>13/06/2024</t>
  </si>
  <si>
    <t>MUNICIPIO DE PALMELO</t>
  </si>
  <si>
    <t>1708/2024'</t>
  </si>
  <si>
    <t>BACIA DE MATERIAL PLÁSTICO, REDONDA COM CAPACIDADE DE 30 LITROS, 45 À 50CM DIÂMETRO E 25 À 30 CM ALTURA, NAS CORES BRANCA OU TRANSPARENTE, COM BORDA ARREDONDADA E RESISTENTE, COM GRADUAÇÃO LATERAL, IN</t>
  </si>
  <si>
    <t>45</t>
  </si>
  <si>
    <t>Bacia Plástica Reforçada, 30 Litros, com Manopla - Material: plástico polipropileno Dimensões: altura: 22 cm x diâmetro: 50 cm Capacidade: 30 litros Cor: branca ou transparente</t>
  </si>
  <si>
    <t>08/05/2024</t>
  </si>
  <si>
    <t>Bacia plástica grande Plástico resistente, não reciclável. Sem tampa. Cores variadas. Capacidade mínima de 30 litros</t>
  </si>
  <si>
    <t>Bandeja de plástico 7 litros.</t>
  </si>
  <si>
    <t>4</t>
  </si>
  <si>
    <t>Caixa retangular sem tampa 7l - bandeja branca multiuso</t>
  </si>
  <si>
    <t>PC</t>
  </si>
  <si>
    <t>FHGV - FUNDAÇÃO HOSPITALAR GETÚLIO VARGAS</t>
  </si>
  <si>
    <t>Lote 1 - Caixa Organizadora de plástico com tampa 10 litros</t>
  </si>
  <si>
    <t>30/07/2024</t>
  </si>
  <si>
    <t>MUNICIPIO DE ALAGOINHAS</t>
  </si>
  <si>
    <t>3532/2024'</t>
  </si>
  <si>
    <t>BACIA TIPO CAIXA RETANGULAR DE PLÁSTICO PEQUENA COM TAMPA, COR TRANSPARENTE, CAPACIDADE PARA 10 LITROS</t>
  </si>
  <si>
    <t>43</t>
  </si>
  <si>
    <t>CAIXA PLÁSTICA EMPILHÁVEL PARA ALIMENTOS 10L COM TAMPA</t>
  </si>
  <si>
    <t>Prefeitura Municipal de Faxinal dos Guedes</t>
  </si>
  <si>
    <t>PE51/2023</t>
  </si>
  <si>
    <t>CAIXA PLÁSTICA EMPILHÁVEL PARA ALIMENTOS (TRANSPARENTE) 10 LITROS COM TAMPA. CXLXA: 45,7X31,4X13 CM</t>
  </si>
  <si>
    <t>CHALEIRA INOX Multiuso 3,5L INDUÇÃO ART-INOX - ART -INOX</t>
  </si>
  <si>
    <t>https://www.magazineluiza.com.br/chaleira-inox-multiuso-35l-inducao-art-inox-art-inox/p/hkdkcdjhf4/ud/chcl/?&amp;seller_id=gastrobelequipamentos&amp;utm_source=google&amp;utm_medium=cpc&amp;utm_term=76944&amp;utm_campaign=google_eco_per_ven_pla_uti_sor_3p_cm-dec-ud-b&amp;utm_content=&amp;partner_id=76944&amp;gclsrc=aw.ds&amp;gclid=CjwKCAjwooq3BhB3EiwAYqYoEvVGEq7Eb7Dc4-C4TJkH1gLCmOA-S8UgD2saVbv4i462JiGxyp6EuxoCAzoQAvD_BwE</t>
  </si>
  <si>
    <t>Magazinde Luiza</t>
  </si>
  <si>
    <t>26</t>
  </si>
  <si>
    <t>COLHER de sopa em aço inoxidável. Padrão hotel espessura mínima 1,6mm</t>
  </si>
  <si>
    <t>01/03/2024</t>
  </si>
  <si>
    <t>PM DE MORRO REUTER</t>
  </si>
  <si>
    <t>COLHER DE SOPA INOX</t>
  </si>
  <si>
    <t>14/12/2023</t>
  </si>
  <si>
    <t>2</t>
  </si>
  <si>
    <t>Colher de aco inox Para sopa ***Colher de mesa (de sopa) Altura:1,7cmLargura: 4,1cm Comprimento: 19cmTipo de material: Aço Inox</t>
  </si>
  <si>
    <t>25/04/2024</t>
  </si>
  <si>
    <t>SECRETARIA DE ESTADO DA EDUCACAO</t>
  </si>
  <si>
    <t>12404'</t>
  </si>
  <si>
    <t>Colher para Chá Aço Inox BÚZIOS</t>
  </si>
  <si>
    <t>https://www.viainox.com/produto/colher-para-cha-aco-inox-buzios-5136?gad_source=4&amp;gclid=CjwKCAjwooq3BhB3EiwAYqYoEjyYROQKUFNFxiBD5x9HOS2Tzi-Vq1G_YiyJ3mBpcJXKOQb0eT3JWRoCTlkQAvD_BwE</t>
  </si>
  <si>
    <t xml:space="preserve">Via Inox </t>
  </si>
  <si>
    <t>Colher de chá, sem emenda e totalmente em inox 304</t>
  </si>
  <si>
    <t>10/04/2024</t>
  </si>
  <si>
    <t xml:space="preserve">Colher de aco inox Para cha Colher de chá, em aço inox </t>
  </si>
  <si>
    <t>01/12/2023</t>
  </si>
  <si>
    <t>FUNDACAO UNIVERSIDADE DO ESTADO DE SC UDESC</t>
  </si>
  <si>
    <t>11137'</t>
  </si>
  <si>
    <t>COPO PLÁSTICO 250 ML LAVÁVEL – DE POLIPROPILENO VIRGEM – CORES DIVERSAS</t>
  </si>
  <si>
    <t>Prefeitura Municipal de Iomerê</t>
  </si>
  <si>
    <t>PE5/2024</t>
  </si>
  <si>
    <t>COPOS DE PLÁSTICO REUTILIZÁVEL 350ML.CARACTERÍSTICAS: MATERIAL PLÁSTICO. CORES SORTIDAS. GARANTIA CONTRA DEFEITOS DE FABRICAÇÃO.</t>
  </si>
  <si>
    <t>Copo Plástico 250 Ml Zeek Linha Pop</t>
  </si>
  <si>
    <t>https://produto.mercadolivre.com.br/MLB-1624838658-copo-plastico-250-ml-zeek-linha-pop-_JM?matt_tool=18956390&amp;utm_source=google_shopping&amp;utm_medium=organic</t>
  </si>
  <si>
    <t xml:space="preserve">Mercado Livre </t>
  </si>
  <si>
    <t>Copo Plástico 250 ml Zeek Linha POP</t>
  </si>
  <si>
    <t>https://www.americanas.com.br/produto/2870225991/copo-plastico-250-ml-zeek-linha-pop?offerId=601bf8770c07044266755ecf&amp;opn=YSMESP&amp;srsltid=AfmBOorsGmiWD57pDlyDSx8_mSnVT6jD5pDz9GEWWLaFxQ33ZEZtI8QX4F8&amp;cor=Uva&amp;condition=NEW</t>
  </si>
  <si>
    <t>https://www.magazineluiza.com.br/copo-plastico-250-ml-zeek-linha-pop/p/gb8b5hkd8e/ud/coco/?utm_source=google&amp;utm_medium=cpc&amp;utm_campaign=google_eco_apl_pro_app_none_none_none_none-geral-catalogoapp&amp;utm_term=76792&amp;utm_content=catalogoapp_con_amp_catalogogoogle_cat_tod_none&amp;partner_id=76792&amp;seller_id=zeek&amp;srsltid=AfmBOor_ZjJE4WD8desXALPGUp8uB9BtoAiBisboHmUJLqkxgGYwSnL5wxE</t>
  </si>
  <si>
    <t xml:space="preserve">Magazine Luiza </t>
  </si>
  <si>
    <t>Faca de mesa com lâmina em aço inox e cabo em polipropileno.</t>
  </si>
  <si>
    <t>Faca de churrasco/serrinha, com lâmina em aço inox e cabo de polipropileno, tamanho mínimo 5".</t>
  </si>
  <si>
    <t>FACA DE MESA DE SERRA 5", LÂMINA EM AÇO INOX, CABO EM POLIPROPILENO</t>
  </si>
  <si>
    <t>PM DE CORONEL BARROS</t>
  </si>
  <si>
    <t>11</t>
  </si>
  <si>
    <t>Faca para corte de carnes, 8 polegadas, de inox, de 1ª qualidade.</t>
  </si>
  <si>
    <t>PM DE TRIUNFO</t>
  </si>
  <si>
    <t>GARFO DE MESA, EM AÇO INOX, RESISTENTE A DEFORMIDADES.</t>
  </si>
  <si>
    <t xml:space="preserve">GARFO DE MESA, AÇO INOX </t>
  </si>
  <si>
    <t>15/08/2024</t>
  </si>
  <si>
    <t>PM DE SÃO JOSÉ DO INHACORÁ</t>
  </si>
  <si>
    <t>GARFO INOX</t>
  </si>
  <si>
    <t>SUPERINTENDENCIA REG. ADM. MIN. GESTAO INOV. EM SERV. PUBLIC - PA</t>
  </si>
  <si>
    <t>206</t>
  </si>
  <si>
    <t>GARFO DE MESA EM AÇO INOX MEDIDAS MINIMAS 1,9X2,3X19,3CM</t>
  </si>
  <si>
    <t>30/01/2024</t>
  </si>
  <si>
    <t>MUNICIPIO DE GUAIRA</t>
  </si>
  <si>
    <t>478/2023'</t>
  </si>
  <si>
    <t>Garfo de aco inox Para refeicao *** Garfos de mesa de inox. Material: Aço Inoxidável; Largura Garfo: 2,5 cm; Comprimento total: 20 cm; Peso: 40 g / 0,04 k.</t>
  </si>
  <si>
    <t>GARFO INOX COMP 21CM LARGUR 2CM ESPESSURA 2MM</t>
  </si>
  <si>
    <t>08/03/2024</t>
  </si>
  <si>
    <t>SERVIÇO AUTÔNOMO DE ÁGUA E ESGOTO DE NOVA FÁTIMA</t>
  </si>
  <si>
    <t>6</t>
  </si>
  <si>
    <t>GARRAFA TÉRMICA DE 1,8  LITROS DE CAPACIDADE E CONSERVAÇÃO DE LÍQUIDOS QUENTES POR ATÉ 9 HORAS E FRIOS POR ATÉ 20 HORAS, COM AMPOLA DE VIDRO E ACABAMENTO EM INOX POLIDO.SISTEMA DE SERVIR COM ACIONAMENTO DE PRESSÃO.</t>
  </si>
  <si>
    <t>22/11/2023</t>
  </si>
  <si>
    <t>82</t>
  </si>
  <si>
    <t>GARRAFA TÉRMICA 1,8 L</t>
  </si>
  <si>
    <t>08/12/2023</t>
  </si>
  <si>
    <t>PM DE ERVAL GRANDE</t>
  </si>
  <si>
    <t>CNV</t>
  </si>
  <si>
    <t>GARRAFA TERMICA. CAPACIDADE MÍNIMA 1,8 LITROS, MATERIAL AÇO INOXIDÁVEL, DIMENSÕES MÍNIMAS DE 14,7W X 38,5H CENTÍMETROS.</t>
  </si>
  <si>
    <t>PM DE CORONEL BICACO</t>
  </si>
  <si>
    <t>39</t>
  </si>
  <si>
    <t>GARRAFA TÉRMICA CAP.1,8 L INOX.</t>
  </si>
  <si>
    <t>02/04/2024</t>
  </si>
  <si>
    <t>PM DE FLORES DA CUNHA</t>
  </si>
  <si>
    <t xml:space="preserve">Garrafa térmica de mesa 1,8 litros, corpo em aço   inoxidável, ampola de  vidro,   cor preta. </t>
  </si>
  <si>
    <t>PM DE COQUEIROS DO SUL</t>
  </si>
  <si>
    <t>Garrafa Térmica Air Pot Slim Inox 1,8L Invicta</t>
  </si>
  <si>
    <t>https://www.amazon.com.br/Garrafa-T%C3%A9rmica-Airpot-Invicta-100100020105/dp/B0779M1VCD/ref=asc_df_B0779M1VCD/?tag=googleshopp00-20&amp;linkCode=df0&amp;hvadid=709870389015&amp;hvpos=&amp;hvnetw=g&amp;hvrand=4880421411386838945&amp;hvpone=&amp;hvptwo=&amp;hvqmt=&amp;hvdev=c&amp;hvdvcmdl=&amp;hvlocint=&amp;hvlocphy=1001686&amp;hvtargid=pla-815190433092&amp;psc=1&amp;mcid=440b8dc0b9a53e23af1db0163924dbe8&amp;gad_source=4</t>
  </si>
  <si>
    <t xml:space="preserve">Amazon </t>
  </si>
  <si>
    <t>Garrafa Térmica Lúmina 1,8 Litros - Termolar</t>
  </si>
  <si>
    <t>https://www.colombo.com.br/produto/Utilidades-Domesticas/Garrafa-Termica-Lumina-Termolar?adtype=pla&amp;portal=94E1821971F41D59A7A158C8ABEDE886&amp;utm_source=google&amp;utm_medium=cpc&amp;utm_campaign=pmax_1p_geral&amp;gad_source=4&amp;gclid=CjwKCAjwooq3BhB3EiwAYqYoEgzyx7ji6xNDoLKj67_fJOuc3bT_-EA9KnSotWDY5jbJ6_OlOGKCORoC0IsQAvD_BwE&amp;cor=Preto%2Finox-seller-1</t>
  </si>
  <si>
    <t>Garrafa térmica Lúmina 1.8L (pressão) 9750 Termolar PT 1 UN</t>
  </si>
  <si>
    <t xml:space="preserve">Kallunga </t>
  </si>
  <si>
    <t>https://www.kalunga.com.br/prod/garrafa-termica-lumina-1-8l-pressao-9750-termolar-pt-1-un/351505?cq_src=google_ads&amp;cq_cmp=17963792319&amp;cq_con=&amp;cq_term=&amp;cq_med=pla&amp;cq_plac=&amp;cq_net=x&amp;cq_pos=&amp;cq_plt=gp&amp;pcID=3921&amp;gad_source=4&amp;gclid=CjwKCAjwooq3BhB3EiwAYqYoEkoVIUa-eoU2KI2STp7x6vDnMeqgg8Izld4QaP31v_VOheiuoNgqXxoCrCUQAvD_BwE</t>
  </si>
  <si>
    <t>POTE RETANGULAR C/ TAMPA 4 LITROS</t>
  </si>
  <si>
    <t>21/09/2023</t>
  </si>
  <si>
    <t>MUNICÍPIO DE GODOY MOREIRA</t>
  </si>
  <si>
    <t>Pote Retangular Plasmont 4l</t>
  </si>
  <si>
    <t>https://www.milium.com.br/pote-retangular-plasmont-4l-1006947-7898378697587/p?srsltid=AfmBOopqxhBUm2RxbQJBl0BxBMC4uaXNjn-LueIbFNFk_raUVQU7bwKdzzM</t>
  </si>
  <si>
    <t>Millium</t>
  </si>
  <si>
    <t>Pote Vasilha Retângular C/ Tampa Plasmont 4 Litros</t>
  </si>
  <si>
    <t>https://www.avancibrasil.com.br/pote-vasilha-retangular-c-tampa-plasmont-4-litros</t>
  </si>
  <si>
    <t>POTE PARA SOBREMESA EM PLÁSTICO RESISTENTE 300 ML.</t>
  </si>
  <si>
    <t>24/06/2024</t>
  </si>
  <si>
    <t>POTE DE SOBREMESA PLÁSTICO: REDONDO, EM PLÁSTICO RESISTENTE, CORES: SÓLIDAS, FORTES E SORTIDAS, BOA ESTABILIDADE TÉRMICA. DIMENSÕES APROXIMADAS: DE 200 ML Á 300 ML.</t>
  </si>
  <si>
    <t>UNIDADE (UNID.)</t>
  </si>
  <si>
    <t>06/02/2024</t>
  </si>
  <si>
    <t>MUNICIPIO DE BOA ESPERANCA DO IGUACU</t>
  </si>
  <si>
    <t>24-Oct'</t>
  </si>
  <si>
    <t>Tigela Sobremesa 300 ml em Plástico Zeek Linha Classic</t>
  </si>
  <si>
    <t>https://loja.zeek.com.br/mesa/pratos-e-tigelas/copia-tigela-sobremesa-300-ml-em-plastico-zeek-linha-style?parceiro=2747</t>
  </si>
  <si>
    <t>Zeek</t>
  </si>
  <si>
    <t>PANELA EM ALUMÍNIO, 10 LITROS Panela em alumínio, 10 litros, com cabo e tampa.</t>
  </si>
  <si>
    <t>Panela grande industrial com alças e  tampa; capacidade mínimo: 10 L ; material: alumínio</t>
  </si>
  <si>
    <t>04/03/2024</t>
  </si>
  <si>
    <t>PANELA DE ALUMÍNIO, CAPACIDADE MÍNIMA DE  10 LITROS COM TAMPA</t>
  </si>
  <si>
    <t>12/07/2024</t>
  </si>
  <si>
    <t>Panela para cozinha industrial 10  litros tipo caçarola nº 30, com  tampa, 100% alumínio, capacidade  aproximada de 10 litros,  dimensões com 30cm de diâmetro  x 16cm de profundidade</t>
  </si>
  <si>
    <t>PANELA, MATERIAL:ALUMÍNIO REFORÇADO, CAPACIDADE:10 L, CARACTERÍSTICAS ADICIONAIS:COM TAMPA E ALÇA, DIÂMETRO:30 CM Item 133 do Termo de Referência</t>
  </si>
  <si>
    <t>Forma de Empada Nº 3</t>
  </si>
  <si>
    <t>https://www.mondele.com.br/forma-empada?utm_source=Site&amp;utm_medium=GoogleShopping&amp;utm_campaign=IntegracaoGoogle&amp;srsltid=AfmBOorTMwgFNqdjqBm8dhyYzubEe1vJRiX0FAD5UUGelkxgXyr-EGtGerM</t>
  </si>
  <si>
    <t xml:space="preserve">Mondale </t>
  </si>
  <si>
    <t>VALOR POR UNIDADE</t>
  </si>
  <si>
    <t>Forminha de empada nº 3 - alumínio - Macedo</t>
  </si>
  <si>
    <t>https://www.magazineluiza.com.br/forminha-de-empada-no-3-aluminio-macedo/p/geg919faa9/ud/femp/?seller_id=panelaecia2&amp;srsltid=AfmBOopkFlzBP7tdF7YAqFr9o1SVJZz1AQVIMHYgrHyawcdJKc04n_7jhwo</t>
  </si>
  <si>
    <t>Forma De Empada 6,3x4,4x1,8 Mm Alumínio Nº3 12pçs</t>
  </si>
  <si>
    <t>https://produto.mercadolivre.com.br/MLB-3882321048-forma-de-empada-63x44x18-mm-aluminio-n3-12pcs-_JM?matt_tool=18956390&amp;utm_source=google_shopping&amp;utm_medium=organic</t>
  </si>
  <si>
    <t>Coador de café industrial em flanela 100% algodão. Tamanho: 12,5 cm, diâmetro: 10 cm, cabo em arame de aço galvanizado e revestido de PVC.</t>
  </si>
  <si>
    <t>28</t>
  </si>
  <si>
    <t>Coador de Café Pano 10cm de Diâmetro 100% Algodão Cabo de Madeira - 1L</t>
  </si>
  <si>
    <t>https://www.rabitopanos.com.br/coador-de-cafe-pano-10cm-de-diametro-100-algodao-cabo-de-madeira-1l-atacado</t>
  </si>
  <si>
    <t>Coador de Café de Tecido com Cabo de Madeira - Stolf - Coardor Do Sul</t>
  </si>
  <si>
    <t>https://www.magazineluiza.com.br/coador-de-cafe-de-tecido-com-cabo-de-madeira-stolf-coardor-do-sul/p/hh9809a6b4/ud/cocf/</t>
  </si>
  <si>
    <t>https://www.tebel.com.br/coador-de-pano-cabo-madeira-p-10cm-?utm_source=Site&amp;utm_medium=GoogleMerchant&amp;utm_campaign=GoogleMerchant</t>
  </si>
  <si>
    <t>Tebel</t>
  </si>
  <si>
    <t>COLHER INDUSTRIAL EM INOX 45CM</t>
  </si>
  <si>
    <t>20/12/2023</t>
  </si>
  <si>
    <t>8709	COLHER AÇO INOX COM GANCHO 45 CM / COLHER AÇO INOX, COM GANCHO 45 CM</t>
  </si>
  <si>
    <t>03/07/2024</t>
  </si>
  <si>
    <t>Panela Grande N30 Tampa De Vidro Antiaderente Grossa 7,0 Lts</t>
  </si>
  <si>
    <t>https://produto.mercadolivre.com.br/MLB-4571516304-panela-grande-n30-tampa-de-vidro-antiaderente-grossa-70-lts-_JM?matt_tool=63065976&amp;matt_word=&amp;matt_source=google&amp;matt_campaign_id=14302215534&amp;matt_ad_group_id=154967597988&amp;matt_match_type=&amp;matt_network=g&amp;matt_device=c&amp;matt_creative=649487315899&amp;matt_keyword=&amp;matt_ad_position=&amp;matt_ad_type=pla&amp;matt_merchant_id=5341328806&amp;matt_product_id=MLB4571516304&amp;matt_product_partition_id=1960832236313&amp;matt_target_id=aud-1966919989813:pla-1960832236313&amp;cq_src=google_ads&amp;cq_cmp=14302215534&amp;cq_net=g&amp;cq_plt=gp&amp;cq_med=pla&amp;gad_source=4&amp;gclid=CjwKCAjwooq3BhB3EiwAYqYoEkGHLG8G3torlqd_lFPXoQkx0B42jFKmAPToLXnpikOB5lb547SSnBoCnlQQAvD_BwE</t>
  </si>
  <si>
    <t>Panela Caçarola Grande Antiaderente Com Tampa 30cm 7 Litros</t>
  </si>
  <si>
    <t>https://hfbparasuacasa.com.br/produtos/panela-cacarola-grande-antiaderente-com-tampa-30cm-7-litros/?variant=995002182&amp;pf=mc&amp;gad_source=4&amp;gclid=CjwKCAjwooq3BhB3EiwAYqYoElok3e9l7C7dSPoHNaCgzt9JhMicM9Z7S0CXRyn14hZPjJ2bk95GdhoCS6AQAvD_BwE</t>
  </si>
  <si>
    <t>HFB Para sua Casa</t>
  </si>
  <si>
    <t>Caçarola Premium Antiaderente Nº 30 7 Litros Com Tampa Vidro Cor Grafite e Creme/Cereja - Alumbella</t>
  </si>
  <si>
    <t>https://www.magazineluiza.com.br/cacarola-premium-antiaderente-no-30-7-litros-com-tampa-vidro-cor-grafite-e-creme-cereja-alumbella/p/bbhf2jd0f7/ud/caud/?seller_id=lsvariedadesvirtul&amp;srsltid=AfmBOor4wgzWpualQrw2P7jnN-xm9asojcQ6tUSPZlvpA9U6Xm0QkfWH7r8</t>
  </si>
  <si>
    <t>Forma Aço Inox Para Pizza 30 cm Tramontina</t>
  </si>
  <si>
    <t>https://www.polishop.com.br/forma-aco-inox-para-pizza-30-cm-tramontina-2023745/p?idsku=2023185&amp;utm_source=google&amp;gad_source=4&amp;gclid=CjwKCAjwooq3BhB3EiwAYqYoElveC998Ff1GoWGq3OKnyGkcwlX4Zsmewu8UN7FePVatpwcq4OH8nxoCG5UQAvD_BwE13402460027465053356&amp;hvpone=&amp;hvptwo=&amp;hvqmt=&amp;hvdev=c&amp;hvdvcmdl=&amp;hvlocint=&amp;hvlocphy=1001686&amp;hvtargid=pla-891878523561&amp;psc=1&amp;mcid=a54952bd16cd3c5faf82fe9a22ef90af&amp;gad_source=4</t>
  </si>
  <si>
    <t xml:space="preserve">Polishop </t>
  </si>
  <si>
    <t>Forma para Pizza Tramontina Service em Aço Inox 30 cm</t>
  </si>
  <si>
    <t>https://www.google.com/url?url=https://www.tramontina.com.br/forma-para-pizza-tramontina-service-em-aco-inox-30-cm/61731300.html%3Fsrsltid%3DAfmBOop2zJqtHf1xIaPl4dc3CNITJlyUV-https://lojaobrafacil.com.br/forma-para-pizza-tramontina-service-em-aco-inox-30-cm-61731300?srsltid=AfmBOorzJKzrykE-UArt8Wp04XTsp98y4vB8c6ELVbRMnGrj9Us3Y4E4JuY</t>
  </si>
  <si>
    <t xml:space="preserve">Obra Fácil </t>
  </si>
  <si>
    <t>4166 - FUNIL - FUNIL DE PLÁSTICO PARA USO DOMÉSTICO, 10 CM DE DIÂMETRO, 12 CM DE COMPRIMENTO</t>
  </si>
  <si>
    <t>24/05/2024</t>
  </si>
  <si>
    <t>PM DE BROCHIER</t>
  </si>
  <si>
    <t xml:space="preserve">Funil plástico, transparente 12,8cm </t>
  </si>
  <si>
    <t>PM DE DONA FRANCISCA</t>
  </si>
  <si>
    <t>PANELA, MATERIAL:ALUMÍNIO, CAPACIDADE:10 L, CARACTERÍSTICAS ADICIONAIS:COM TAMPA MANIVELA, TIPO:PIPOQUEIRA Item 141 do Termo de Referência</t>
  </si>
  <si>
    <t>PIPOQUEIRA DE ALUMÍNIO FUNDIDO, 8 A 10 LITROS, ALTA, COM CABOS EM MADEIRA, FUROS NAS LATERAIS PARA SAÍDA DO VAPOR, COM TAMPA DE ALUMÍNIO.</t>
  </si>
  <si>
    <t>02/08/2024</t>
  </si>
  <si>
    <t>MUNICIPIO DE GARCA</t>
  </si>
  <si>
    <t>7.706/2024'</t>
  </si>
  <si>
    <t>Prato Escolar 600ml Em Polipropileno</t>
  </si>
  <si>
    <t>And e Pronto</t>
  </si>
  <si>
    <t>https://www.andoficial.com.br/prato-escolar-600ml-em-polipropileno-sem-definicao</t>
  </si>
  <si>
    <t>PRATO INFANTIL ESCOLAR 600 ml, plástico, desenvolvido em PP (polipropileno); Pigmentação homogênea em toda peça; com acabamento polido brilhante;  liso nas partes interna e externa (sem frisos); formato interno arredondado, com aba e empilhável; Mate</t>
  </si>
  <si>
    <t>24/04/2024</t>
  </si>
  <si>
    <t>PRATO PLÁSTICO; (AXEXD) 32X2,50X195MM; LARGURA DA ABA: 15MM; BASE DE 127MM; CAPACIDADE: 600ML; FABRICADO EM POLIPROPILENO, BMC OU SMC; VIRGEM; PAREDES INTERNAS EXETRENAS LISAS; EMPILHÁVEL; FORMATO ARREDONDADO; ATOXICO EM TODA A PEÇA, CONFORME NORMAS DA ANVISA; ACABAMENTO FOSCO; RESISTENTE A TEMPERATURA; NA COR AZUL</t>
  </si>
  <si>
    <t>11/12/2023</t>
  </si>
  <si>
    <t>Fundo Municipal de Assistência Social de Xanxerê</t>
  </si>
  <si>
    <t>PE45/2023</t>
  </si>
  <si>
    <t>CONCHA MÉDIA EM AÇO INOX REFORÇADO DE 33 CM</t>
  </si>
  <si>
    <t>23/07/2024</t>
  </si>
  <si>
    <t>PM DE TAQUARI</t>
  </si>
  <si>
    <t>Concha de aço inox com cabo nylon branco  Com 33 cm.</t>
  </si>
  <si>
    <t>16/04/2024</t>
  </si>
  <si>
    <t>CONCHA EM AÇO INOXIDÁVEL GRANDE (CERCA DE 9CM DE DIÂMETRO), COM CABO MEDINDO APROXIMADAMENTE 33CM...</t>
  </si>
  <si>
    <t>Fundo Municipal de Educação de Camboriú</t>
  </si>
  <si>
    <t>46/2023 - PRE</t>
  </si>
  <si>
    <t>Concha Inox 33cm - A\CASA</t>
  </si>
  <si>
    <t>Angeloni</t>
  </si>
  <si>
    <t>https://www.angeloni.com.br/eletro/4691697-concha-a-casa-inox-33cm-ref---0413/p?idsku=7287&amp;utm_source=google&amp;utm_medium=cpc&amp;utm_campaign=CA_PRF_Venda_ELETRO_AlwaysOn_N_Bazar_PMAX_N&amp;gad_source=4&amp;gclid=CjwKCAjwooq3BhB3EiwAYqYoEmMH-1xkouvV7YaLsLA3JP92VFmsPgCTg1OrK0p8YRjmluavocR1BBoC4cQQAvD_BwE</t>
  </si>
  <si>
    <t>Concha Inox Finess 33 Cm 5999</t>
  </si>
  <si>
    <t>https://www.atacadocontini.com.br/produto/concha-inox-finess-33-cm-5999-9000000630253?gad_source=4&amp;gclid=CjwKCAjwooq3BhB3EiwAYqYoErfcehKhAvo3b3ToFHyYtsV1hb0u8JZ6qeX0WB9hXNFArKzFQ-IitBoCLmQQAvD_BwE</t>
  </si>
  <si>
    <t>Atacado Contini</t>
  </si>
  <si>
    <t>09/10/2023</t>
  </si>
  <si>
    <t>Copo Infantil, com tampa antivazamento com canudo fixo. O mesmo deve ser plástico, lavável e atóxico de volume de no mínimo 250 ml e no máximo 300 mL.</t>
  </si>
  <si>
    <t>POTE RETANGULAR COM TAMPA E TRAVAS PARA UM FECHAMENTO HERMÉTICO, CAPACIDADE MINIMA DE 1 LITRO, PRODUZIDO EM PP VIRGEM, ATÓXICO, LIVRE DE BPA E SEM CORANTES, RESISTENTE AO FREZER, MICRO ONDAS E LAVA LOUÇA.</t>
  </si>
  <si>
    <t>14/09/2023</t>
  </si>
  <si>
    <t>POTE PLÁSTICO COM TAMPA ¿ TAMANHO 1 LITRO</t>
  </si>
  <si>
    <t>04/06/2024</t>
  </si>
  <si>
    <t>POTE DE  PLÁSTICO, COM TAMPA, TAMANHO 1 LITRO</t>
  </si>
  <si>
    <t>21/11/2023</t>
  </si>
  <si>
    <t>Lote 1 - Pote de plástico com tampa – 1 litro</t>
  </si>
  <si>
    <t>MEDIANA (UNITÁRIO)</t>
  </si>
  <si>
    <t>Caixa Organizadora Transparente Multiuso Com Tampa 20 Litros</t>
  </si>
  <si>
    <t>https://produto.mercadolivre.com.br/MLB-4983926580-caixa-organizadora-transparente-multiuso-com-tampa-20-litros-_JM?matt_tool=63065976&amp;matt_word=&amp;matt_source=google&amp;matt_campaign_id=14302215534&amp;matt_ad_group_id=154967597988&amp;matt_match_type=&amp;matt_network=g&amp;matt_device=c&amp;matt_creative=649487315899&amp;matt_keyword=&amp;matt_ad_position=&amp;matt_ad_type=pla&amp;matt_merchant_id=5423409975&amp;matt_product_id=MLB4983926580&amp;matt_product_partition_id=1960832236233&amp;matt_target_id=aud-1966917494853:pla-1960832236233&amp;cq_src=google_ads&amp;cq_cmp=14302215534&amp;cq_net=g&amp;cq_plt=gp&amp;cq_med=pla&amp;gad_source=1&amp;gclid=CjwKCAjwxY-3BhAuEiwAu7Y6s1PG1LKO7sHlN0Rk-DOBb_LgdED1L-gXVexBZ9lasJNB_Ug3Ks4TVhoCXqoQAvD_BwE</t>
  </si>
  <si>
    <t>Caixa Bioprátika com Tampa Pleion 20 L</t>
  </si>
  <si>
    <t>https://www.cobasi.com.br/caixa-biopratika-com-tampa-pleion-3570443/p?idsku=577820&amp;gad_source=1&amp;gclid=CjwKCAjwxY-3BhAuEiwAu7Y6s19Ug1jUtfc1tWXMPuh7KTW8E1Z87929fKBQlvafV0dj8RtVAMEe8BoCfSkQAvD_BwE</t>
  </si>
  <si>
    <t xml:space="preserve">Cobasi </t>
  </si>
  <si>
    <t>CAIXA ORGANIZADORA 20 LTS - COD 0115</t>
  </si>
  <si>
    <t>Tok Limp</t>
  </si>
  <si>
    <t>https://www.toklimp.com/produtos/caixa-organizadora-20-lts-cod-0115/?pf=gs&amp;variant=354986993&amp;gad_source=1&amp;gclid=CjwKCAjwxY-3BhAuEiwAu7Y6szn1SZK04AH9nMJWfTIKSHWIoSIoMnWDsCaNqDBzNsSPpvn449jo5BoC5_AQAvD_BwE</t>
  </si>
  <si>
    <t>CAIXA ORGANIZADORA 50L, TAMPA COM TRAVA</t>
  </si>
  <si>
    <t>16/11/2023</t>
  </si>
  <si>
    <t>PM DE ALPESTRE</t>
  </si>
  <si>
    <t>Caixa organizadora com travas e tampa, com capacidade de 50 litros, medindo 34cmx59cmx38 cm.</t>
  </si>
  <si>
    <t>Caixa de plastico organizadora transparente 50 litros</t>
  </si>
  <si>
    <t>Caixa organizadora 50 LT - com tampa</t>
  </si>
  <si>
    <t>PM DE MANOEL VIANA</t>
  </si>
  <si>
    <t>30</t>
  </si>
  <si>
    <t>Caixa organizadora 50 litros retangular, com tampa em plático resistente</t>
  </si>
  <si>
    <t>PM DE AMARAL FERRADOR</t>
  </si>
  <si>
    <t>CAIXA DE PLÁSTICO: CAIXA ORGANIZADORA COM TAMPA E TRAVAS COM CAPACIDADE DE 50 LITROS</t>
  </si>
  <si>
    <t>29/04/2024</t>
  </si>
  <si>
    <t>22</t>
  </si>
  <si>
    <t>Caixa Organizadora 50L</t>
  </si>
  <si>
    <t>https://www.platinox.com.br/embalagens/caixa-organizadora-50l-rischioto-0117?parceiro=3396&amp;gad_source=1&amp;gclid=CjwKCAjwxY-3BhAuEiwAu7Y6s4BBA5WUm9WJjDDiIKGBtT9lyRMnVtYrwVTwwMkfFGRH-Ij38eTd3hoCidYQAvD_BwE</t>
  </si>
  <si>
    <t>Caixa Plástica Organizadora 50L</t>
  </si>
  <si>
    <t>https://www.lojaplasvale.com.br/caixa-plastica-organizadora-transparente-grande-50-litros-plasvale-transparente-14824600?utm_source=google&amp;utm_medium=Shopping&amp;utm_campaign=caixa-plastica-organizadora-transparente-grande-50-litros-plasvale-transparente-14824600&amp;inStock&amp;gad_source=1&amp;gclid=CjwKCAjwxY-3BhAuEiwAu7Y6s7dEwaiO5mnowowUelzA6HvDy2t_AW-QW5Ll2jx5CzSyTr1wWkc5YxoCDV4QAvD_BwE#derivacao=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</si>
</sst>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50"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b/>
      <sz val="14"/>
      <name val="Aptos Narrow"/>
    </font>
    <font>
      <b/>
      <sz val="20"/>
      <color theme="0"/>
      <name val="Aptos Narrow"/>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4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0" fontId="3" fillId="36" borderId="0" xfId="0" applyFont="1" applyFill="1" applyAlignment="1">
      <alignment vertical="center" wrapText="1"/>
    </xf>
    <xf numFmtId="0" fontId="31" fillId="42" borderId="14" xfId="0" applyFont="1" applyFill="1" applyBorder="1" applyAlignment="1">
      <alignment horizontal="center" vertical="center" wrapText="1"/>
    </xf>
    <xf numFmtId="164" fontId="21" fillId="0" borderId="21" xfId="1" applyFont="1" applyBorder="1" applyAlignment="1">
      <alignment vertical="center" wrapText="1"/>
    </xf>
    <xf numFmtId="0" fontId="31" fillId="42" borderId="1" xfId="0" applyFont="1" applyFill="1" applyBorder="1" applyAlignment="1">
      <alignment horizontal="left" vertical="center" wrapText="1"/>
    </xf>
    <xf numFmtId="0" fontId="48" fillId="42" borderId="1" xfId="0" applyFont="1" applyFill="1" applyBorder="1" applyAlignment="1">
      <alignment horizontal="left" vertical="center"/>
    </xf>
    <xf numFmtId="0" fontId="49" fillId="36" borderId="13" xfId="0" applyFont="1" applyFill="1" applyBorder="1" applyAlignment="1">
      <alignment vertical="center"/>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 xfId="46" applyNumberFormat="1" applyFont="1" applyBorder="1" applyAlignment="1">
      <alignment horizontal="left" vertical="top" wrapText="1"/>
    </xf>
    <xf numFmtId="0" fontId="4" fillId="0" borderId="21" xfId="46" applyNumberFormat="1" applyBorder="1" applyAlignment="1">
      <alignment horizontal="left" vertical="top" wrapText="1"/>
    </xf>
    <xf numFmtId="0" fontId="4" fillId="0" borderId="2" xfId="46" applyNumberFormat="1" applyBorder="1" applyAlignment="1">
      <alignment horizontal="left" vertical="top"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221">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8" Type="http://schemas.microsoft.com/office/2006/relationships/vbaProject" Target="vbaProject.bin"/><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eetMetadata" Target="metadata.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microsoft.com/office/2017/10/relationships/person" Target="persons/perso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_rels/drawing14.xml.rels><?xml version="1.0" encoding="UTF-8" standalone="yes"?>
<Relationships xmlns="http://schemas.openxmlformats.org/package/2006/relationships"><Relationship Id="rId1" Type="http://schemas.openxmlformats.org/officeDocument/2006/relationships/hyperlink" Target="#RESUMO!A1"/></Relationships>
</file>

<file path=xl/drawings/_rels/drawing15.xml.rels><?xml version="1.0" encoding="UTF-8" standalone="yes"?>
<Relationships xmlns="http://schemas.openxmlformats.org/package/2006/relationships"><Relationship Id="rId1" Type="http://schemas.openxmlformats.org/officeDocument/2006/relationships/hyperlink" Target="#RESUMO!A1"/></Relationships>
</file>

<file path=xl/drawings/_rels/drawing16.xml.rels><?xml version="1.0" encoding="UTF-8" standalone="yes"?>
<Relationships xmlns="http://schemas.openxmlformats.org/package/2006/relationships"><Relationship Id="rId1" Type="http://schemas.openxmlformats.org/officeDocument/2006/relationships/hyperlink" Target="#RESUMO!A1"/></Relationships>
</file>

<file path=xl/drawings/_rels/drawing17.xml.rels><?xml version="1.0" encoding="UTF-8" standalone="yes"?>
<Relationships xmlns="http://schemas.openxmlformats.org/package/2006/relationships"><Relationship Id="rId1" Type="http://schemas.openxmlformats.org/officeDocument/2006/relationships/hyperlink" Target="#RESUMO!A1"/></Relationships>
</file>

<file path=xl/drawings/_rels/drawing18.xml.rels><?xml version="1.0" encoding="UTF-8" standalone="yes"?>
<Relationships xmlns="http://schemas.openxmlformats.org/package/2006/relationships"><Relationship Id="rId1" Type="http://schemas.openxmlformats.org/officeDocument/2006/relationships/hyperlink" Target="#RESUMO!A1"/></Relationships>
</file>

<file path=xl/drawings/_rels/drawing19.xml.rels><?xml version="1.0" encoding="UTF-8" standalone="yes"?>
<Relationships xmlns="http://schemas.openxmlformats.org/package/2006/relationships"><Relationship Id="rId1" Type="http://schemas.openxmlformats.org/officeDocument/2006/relationships/hyperlink" Target="#RESUMO!A1"/></Relationships>
</file>

<file path=xl/drawings/_rels/drawing20.xml.rels><?xml version="1.0" encoding="UTF-8" standalone="yes"?>
<Relationships xmlns="http://schemas.openxmlformats.org/package/2006/relationships"><Relationship Id="rId1" Type="http://schemas.openxmlformats.org/officeDocument/2006/relationships/hyperlink" Target="#RESUMO!A1"/></Relationships>
</file>

<file path=xl/drawings/_rels/drawing21.xml.rels><?xml version="1.0" encoding="UTF-8" standalone="yes"?>
<Relationships xmlns="http://schemas.openxmlformats.org/package/2006/relationships"><Relationship Id="rId1" Type="http://schemas.openxmlformats.org/officeDocument/2006/relationships/hyperlink" Target="#RESUMO!A1"/></Relationships>
</file>

<file path=xl/drawings/_rels/drawing22.xml.rels><?xml version="1.0" encoding="UTF-8" standalone="yes"?>
<Relationships xmlns="http://schemas.openxmlformats.org/package/2006/relationships"><Relationship Id="rId1" Type="http://schemas.openxmlformats.org/officeDocument/2006/relationships/hyperlink" Target="#RESUMO!A1"/></Relationships>
</file>

<file path=xl/drawings/_rels/drawing23.xml.rels><?xml version="1.0" encoding="UTF-8" standalone="yes"?>
<Relationships xmlns="http://schemas.openxmlformats.org/package/2006/relationships"><Relationship Id="rId1" Type="http://schemas.openxmlformats.org/officeDocument/2006/relationships/hyperlink" Target="#RESUMO!A1"/></Relationships>
</file>

<file path=xl/drawings/_rels/drawing24.xml.rels><?xml version="1.0" encoding="UTF-8" standalone="yes"?>
<Relationships xmlns="http://schemas.openxmlformats.org/package/2006/relationships"><Relationship Id="rId1" Type="http://schemas.openxmlformats.org/officeDocument/2006/relationships/hyperlink" Target="#RESUMO!A1"/></Relationships>
</file>

<file path=xl/drawings/_rels/drawing25.xml.rels><?xml version="1.0" encoding="UTF-8" standalone="yes"?>
<Relationships xmlns="http://schemas.openxmlformats.org/package/2006/relationships"><Relationship Id="rId1" Type="http://schemas.openxmlformats.org/officeDocument/2006/relationships/hyperlink" Target="#RESUMO!A1"/></Relationships>
</file>

<file path=xl/drawings/_rels/drawing26.xml.rels><?xml version="1.0" encoding="UTF-8" standalone="yes"?>
<Relationships xmlns="http://schemas.openxmlformats.org/package/2006/relationships"><Relationship Id="rId1" Type="http://schemas.openxmlformats.org/officeDocument/2006/relationships/hyperlink" Target="#RESUMO!A1"/></Relationships>
</file>

<file path=xl/drawings/_rels/drawing27.xml.rels><?xml version="1.0" encoding="UTF-8" standalone="yes"?>
<Relationships xmlns="http://schemas.openxmlformats.org/package/2006/relationships"><Relationship Id="rId1" Type="http://schemas.openxmlformats.org/officeDocument/2006/relationships/hyperlink" Target="#RESUMO!A1"/></Relationships>
</file>

<file path=xl/drawings/_rels/drawing28.xml.rels><?xml version="1.0" encoding="UTF-8" standalone="yes"?>
<Relationships xmlns="http://schemas.openxmlformats.org/package/2006/relationships"><Relationship Id="rId1" Type="http://schemas.openxmlformats.org/officeDocument/2006/relationships/hyperlink" Target="#RESUMO!A1"/></Relationships>
</file>

<file path=xl/drawings/_rels/drawing29.xml.rels><?xml version="1.0" encoding="UTF-8" standalone="yes"?>
<Relationships xmlns="http://schemas.openxmlformats.org/package/2006/relationships"><Relationship Id="rId1" Type="http://schemas.openxmlformats.org/officeDocument/2006/relationships/hyperlink" Target="#RESUMO!A1"/></Relationships>
</file>

<file path=xl/drawings/_rels/drawing30.xml.rels><?xml version="1.0" encoding="UTF-8" standalone="yes"?>
<Relationships xmlns="http://schemas.openxmlformats.org/package/2006/relationships"><Relationship Id="rId1" Type="http://schemas.openxmlformats.org/officeDocument/2006/relationships/hyperlink" Target="#RESUMO!A1"/></Relationships>
</file>

<file path=xl/drawings/_rels/drawing31.xml.rels><?xml version="1.0" encoding="UTF-8" standalone="yes"?>
<Relationships xmlns="http://schemas.openxmlformats.org/package/2006/relationships"><Relationship Id="rId1" Type="http://schemas.openxmlformats.org/officeDocument/2006/relationships/hyperlink" Target="#RESUMO!A1"/></Relationships>
</file>

<file path=xl/drawings/_rels/drawing32.xml.rels><?xml version="1.0" encoding="UTF-8" standalone="yes"?>
<Relationships xmlns="http://schemas.openxmlformats.org/package/2006/relationships"><Relationship Id="rId1" Type="http://schemas.openxmlformats.org/officeDocument/2006/relationships/hyperlink" Target="#RESUMO!A1"/></Relationships>
</file>

<file path=xl/drawings/_rels/drawing33.xml.rels><?xml version="1.0" encoding="UTF-8" standalone="yes"?>
<Relationships xmlns="http://schemas.openxmlformats.org/package/2006/relationships"><Relationship Id="rId1" Type="http://schemas.openxmlformats.org/officeDocument/2006/relationships/hyperlink" Target="#RESUMO!A1"/></Relationships>
</file>

<file path=xl/drawings/_rels/drawing34.xml.rels><?xml version="1.0" encoding="UTF-8" standalone="yes"?>
<Relationships xmlns="http://schemas.openxmlformats.org/package/2006/relationships"><Relationship Id="rId1" Type="http://schemas.openxmlformats.org/officeDocument/2006/relationships/hyperlink" Target="#RESUMO!A1"/></Relationships>
</file>

<file path=xl/drawings/_rels/drawing35.xml.rels><?xml version="1.0" encoding="UTF-8" standalone="yes"?>
<Relationships xmlns="http://schemas.openxmlformats.org/package/2006/relationships"><Relationship Id="rId1" Type="http://schemas.openxmlformats.org/officeDocument/2006/relationships/hyperlink" Target="#RESUMO!A1"/></Relationships>
</file>

<file path=xl/drawings/_rels/drawing36.xml.rels><?xml version="1.0" encoding="UTF-8" standalone="yes"?>
<Relationships xmlns="http://schemas.openxmlformats.org/package/2006/relationships"><Relationship Id="rId1" Type="http://schemas.openxmlformats.org/officeDocument/2006/relationships/hyperlink" Target="#RESUMO!A1"/></Relationships>
</file>

<file path=xl/drawings/_rels/drawing37.xml.rels><?xml version="1.0" encoding="UTF-8" standalone="yes"?>
<Relationships xmlns="http://schemas.openxmlformats.org/package/2006/relationships"><Relationship Id="rId1" Type="http://schemas.openxmlformats.org/officeDocument/2006/relationships/hyperlink" Target="#RESUMO!A1"/></Relationships>
</file>

<file path=xl/drawings/_rels/drawing38.xml.rels><?xml version="1.0" encoding="UTF-8" standalone="yes"?>
<Relationships xmlns="http://schemas.openxmlformats.org/package/2006/relationships"><Relationship Id="rId1" Type="http://schemas.openxmlformats.org/officeDocument/2006/relationships/hyperlink" Target="#RESUMO!A1"/></Relationships>
</file>

<file path=xl/drawings/_rels/drawing39.xml.rels><?xml version="1.0" encoding="UTF-8" standalone="yes"?>
<Relationships xmlns="http://schemas.openxmlformats.org/package/2006/relationships"><Relationship Id="rId1" Type="http://schemas.openxmlformats.org/officeDocument/2006/relationships/hyperlink" Target="#RESUMO!A1"/></Relationships>
</file>

<file path=xl/drawings/_rels/drawing40.xml.rels><?xml version="1.0" encoding="UTF-8" standalone="yes"?>
<Relationships xmlns="http://schemas.openxmlformats.org/package/2006/relationships"><Relationship Id="rId1" Type="http://schemas.openxmlformats.org/officeDocument/2006/relationships/hyperlink" Target="#RESUMO!A1"/></Relationships>
</file>

<file path=xl/drawings/_rels/drawing41.xml.rels><?xml version="1.0" encoding="UTF-8" standalone="yes"?>
<Relationships xmlns="http://schemas.openxmlformats.org/package/2006/relationships"><Relationship Id="rId1" Type="http://schemas.openxmlformats.org/officeDocument/2006/relationships/hyperlink" Target="#RESUMO!A1"/></Relationships>
</file>

<file path=xl/drawings/_rels/drawing42.xml.rels><?xml version="1.0" encoding="UTF-8" standalone="yes"?>
<Relationships xmlns="http://schemas.openxmlformats.org/package/2006/relationships"><Relationship Id="rId1" Type="http://schemas.openxmlformats.org/officeDocument/2006/relationships/hyperlink" Target="#RESUMO!A1"/></Relationships>
</file>

<file path=xl/drawings/_rels/drawing43.xml.rels><?xml version="1.0" encoding="UTF-8" standalone="yes"?>
<Relationships xmlns="http://schemas.openxmlformats.org/package/2006/relationships"><Relationship Id="rId1" Type="http://schemas.openxmlformats.org/officeDocument/2006/relationships/hyperlink" Target="#RESUMO!A1"/></Relationships>
</file>

<file path=xl/drawings/_rels/drawing44.xml.rels><?xml version="1.0" encoding="UTF-8" standalone="yes"?>
<Relationships xmlns="http://schemas.openxmlformats.org/package/2006/relationships"><Relationship Id="rId1" Type="http://schemas.openxmlformats.org/officeDocument/2006/relationships/hyperlink" Target="#RESUMO!A1"/></Relationships>
</file>

<file path=xl/drawings/_rels/drawing45.xml.rels><?xml version="1.0" encoding="UTF-8" standalone="yes"?>
<Relationships xmlns="http://schemas.openxmlformats.org/package/2006/relationships"><Relationship Id="rId1" Type="http://schemas.openxmlformats.org/officeDocument/2006/relationships/hyperlink" Target="#RESUMO!A1"/></Relationships>
</file>

<file path=xl/drawings/_rels/drawing46.xml.rels><?xml version="1.0" encoding="UTF-8" standalone="yes"?>
<Relationships xmlns="http://schemas.openxmlformats.org/package/2006/relationships"><Relationship Id="rId1" Type="http://schemas.openxmlformats.org/officeDocument/2006/relationships/hyperlink" Target="#RESUMO!A1"/></Relationships>
</file>

<file path=xl/drawings/_rels/drawing47.xml.rels><?xml version="1.0" encoding="UTF-8" standalone="yes"?>
<Relationships xmlns="http://schemas.openxmlformats.org/package/2006/relationships"><Relationship Id="rId1" Type="http://schemas.openxmlformats.org/officeDocument/2006/relationships/hyperlink" Target="#RESUMO!A1"/></Relationships>
</file>

<file path=xl/drawings/_rels/drawing48.xml.rels><?xml version="1.0" encoding="UTF-8" standalone="yes"?>
<Relationships xmlns="http://schemas.openxmlformats.org/package/2006/relationships"><Relationship Id="rId1" Type="http://schemas.openxmlformats.org/officeDocument/2006/relationships/hyperlink" Target="#RESUMO!A1"/></Relationships>
</file>

<file path=xl/drawings/_rels/drawing49.xml.rels><?xml version="1.0" encoding="UTF-8" standalone="yes"?>
<Relationships xmlns="http://schemas.openxmlformats.org/package/2006/relationships"><Relationship Id="rId1" Type="http://schemas.openxmlformats.org/officeDocument/2006/relationships/hyperlink" Target="#RESUMO!A1"/></Relationships>
</file>

<file path=xl/drawings/_rels/drawing50.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F9E3C93-7E9C-40AA-8F0A-FF7AC87A03C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23AB9BB-43C6-43D7-8336-3B8AA755998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A0076D8-B927-4BCB-BFC4-C213641F5CD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FA05ECC-DC83-4B25-934A-E91FF257D1D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030592A-F319-438A-AFB0-9FD8C517019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8C805B1-EE75-4F82-9027-B599DA6592A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203CA06-9560-4200-A6A4-BAC8104FFD6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3AC52C1-AF1F-470F-BA44-E019C2A9130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860A4E-8F9A-4043-AAA3-27414B6DD73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6DA8C67-B133-48B4-8637-A230B578B28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5A3156-DDFF-4259-B25E-C3D098006FD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A4F9A64-C49A-43EC-8637-B383D2DE118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42A0EF4-9674-4F7E-B9BA-A3C02A46A68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64F46CD-F83F-4845-B8E2-BB80A1FD668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BD471B8-B527-4429-92D8-3A8691D3AEB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1BAB71E-467E-4931-A6B8-51345DDE003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3430080-8D1A-4D5A-821C-D14DBBC414E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169BB32-548E-45D1-BCE1-B007673C37E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98E5C43-98E2-40F5-A9CC-5A5CE0ED9AB6}"/>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A099108-DF04-48D9-BCE6-C60716259D2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E54520B-9851-4EF9-BF3A-826E06BAD88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3E02BAF-2132-4D06-9CA3-EFA9736A1F3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553C323-E368-44B2-A890-271C61675FD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3F37974-1D55-47EC-8AAD-5756409A385F}"/>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8EDD103-31BC-4000-857E-6AA72D4E11B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B06F1AE-0E02-447B-9710-A23EF484A7F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08D8A17-DBAC-4293-9D70-838FC02C75CD}"/>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5893AE9-D906-4295-A2EB-E1C287C19A9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81A91F7-5345-49FD-8E85-27987DA0905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F69BA67-4F14-4736-8159-DC50C12996B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9F89DEB-AD3B-4AEB-BDEE-EA0816838A7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8EB7292-BEAD-41DD-9708-34345609B70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7A8B538-83D2-4845-ADB8-D88C9B2587C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F54EDDC-2CE2-4B21-A7B9-D474FF972FE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2A221E4-0641-43B2-B1C9-30AEB33F323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78D7336-FDFB-4309-B276-663E9244F24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E0B3DF5-43A7-4844-A014-3A9A113E5A9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C173EE1-8D3E-4992-B557-A7870FAFF95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4CB5E3F-7C10-485C-B9B9-2E0A60613B0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21D34C2-7EBE-403D-A31E-64369D3E01E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302F666-E403-4322-9477-711B55A4DDE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54DEC6D-A572-4D1A-824F-C82843869B3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6341367-B525-4AF5-AD3B-8BA2613E1CF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4F13718-C617-4BF1-B793-220F7965DBC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CBAD6A2-49C6-4181-A2A4-6A3B48C3DC8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2CF47EB-02B8-47DA-9CF5-1E99C517F87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AF97782-C531-4771-A884-4F09CB62743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4A2A3C5-53D5-462F-B1D7-7DE3CB560AA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D918E44-7EB3-4D39-AC1E-8FE50BEA61B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7FE3E7D-DC1A-417D-87F6-7B7E00CAEBF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01AD749-7B84-4880-AA15-C07A751A601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6D0143D7-F941-4154-8BC8-7785AB5156F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5D4B5425-EB7F-46CA-A18E-823D12AE969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7CCF2A7-C096-4BBB-BD46-D651CC575C4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891EE1E-D185-416B-A712-EB3202E1BFA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9435828-63DC-468E-8296-4CFADBB7F4A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D5F6586-C65D-4567-A914-ECAEDFC755B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E6F3650-596D-4712-919D-6E72740BDEA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8BC419C-28A4-410A-A9D1-4554F4F9B74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35E450F-BA4B-48AF-AFEA-517D86F51DB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78918D3-496F-43A9-8DF9-15FFFADE844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E267A98-C79D-49BF-A30F-09CB42DE32E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EBA1DB3-3B62-42FF-9A22-E92B35A1115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C2D3DE8-E83F-4197-B97B-21C63894D86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AD6919F-A781-4376-9B6C-475D8CD881D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AEE9520-32C8-48BE-AE18-B1D09F06A94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9DEE4EC-26F6-491E-8DC7-8B8D161FA84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385EBD0-3A20-4C70-A9EF-54B6A4D0B9A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A872993-C0A2-48B6-8BA3-6584AFFF52F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65A2F1C-9B14-4B67-9D20-25DF15F14A6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BDC0828-9623-4568-ACED-F111A51DC57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25009EF-3728-44A7-894E-29391B04E1C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F115974-E7EA-42A6-842A-783F64F15B2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D2791CC-D7DF-42CD-BCC4-105977255EA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BFF1F39-3673-48A1-9D29-DCC4809360B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355A467-8BF8-4294-926D-015B26D20D3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DB452E5-F016-4869-A46D-C446B2DE989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888A573-7654-48E3-9188-A7F6B834D3E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6B3F6B1-8F37-454D-ABE6-176E65BCE52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D8F44CA-C724-4A49-8B69-FAAB59FE1B6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9F344A4-999B-49C1-96F2-7F5D545C2E2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3E80226-FBBF-49E3-B7EB-7E171735374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3BA0394-3668-4D97-A158-D58E8E5849B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6EDB864-5C05-4CE0-ABEE-0768C510ED9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A866EB6-A727-4AED-A2FE-E6AC2938F31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A22B32E-D899-4EC2-AC4E-77E4CA1474E1}"/>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D7BDDFC-1B9E-4FD6-BD06-51B407005E5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AA454E4-ED00-42CB-98F5-E0CEF3664EA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485B753-4D3A-4ED2-82F3-486197E0DD2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2342618-ACF9-4160-9262-0F86642532C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D16ECEB-AE7C-41BF-A7B2-12B50E81DCB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D5769D2-D121-4F44-8371-398B2AD9361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F67C4A6-85DE-43D6-A153-D920EF2CFA7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A9A29804-2422-479D-A31A-3068EF4C8AD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15668AEA-AE76-444C-9F2F-83CEFDB3189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2BCF5F5-AD4B-4638-A18E-5019C6E9465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E42390D-506D-4824-BCD0-457726F4E51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D4B6CE9-4742-41EA-A174-892E070675A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DD34718-C43D-410F-803B-562FE5363B6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75D8027-8F56-4D91-BF15-993DB0B9616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FAF4720-F6A9-4926-8527-7FB889464B8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C993B4D-7ADE-41EE-B6ED-B5F96F57E41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F179FE0-9A9D-4DF6-A694-9F46C5E0D8C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BE69F75-B2EE-4E00-AB35-D3E3759B0D6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263A4A2-FD28-45C2-9052-8B094EFBFFE5}"/>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79FD1F7-A10D-4346-A832-C346B756AAC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DCF913F-E25C-4888-949E-34DC8FA9744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49C0A84-15CD-4532-AA42-E20CA6B9F1E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660C537-533C-4BDC-B130-5294F163AFE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EB09ADB-C01A-46EE-BB16-994205AF2A5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6D85697-D866-4C31-BC08-9992D264725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B87BBB1-9589-4676-88A1-8F025B58C23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0DC9BEE-B974-403E-ADE7-A801760C21C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6E98559-DF37-43F8-9273-DAAE3041F3C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AD84E4C-BD02-421E-940D-D2749A4125A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4B9FA7A-C0DB-4DDC-AB60-A4F7B4542ED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16943CA-5336-4790-9A64-21025E21C26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04B455F-5FF6-4C62-9127-7EB895CCC8C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6659213-16FB-46B7-91AA-AD2027F055A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7CE8AEC-7BFE-42C7-A011-1AA39629F89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C3D372B-8211-43D1-8DB5-C9FAA55BFC5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588A281-5185-4002-8692-4561AF1B5EE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A535D8E-FE55-4ECD-B1FD-77074778B86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B6FF601-6853-4E0F-9E83-80E47893FF9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C19BACA-16FA-478C-8406-07A977B72B0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A412EDE-D1BC-4B9B-BEA0-B519B1EA75B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7BD4ED2-680B-4A72-8E3C-1A804DC6816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964CA4E-24E9-47F6-BD80-07F70CF7F83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8901A1B-BF1B-4F22-9DF5-9BA2D474C365}"/>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BA8E19C-C652-47A1-B45B-CF818D58421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25A7172-FE2A-4E75-8770-1E38AB801B2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C6D6424-D73D-4199-A3F0-11070274268F}"/>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B484225-D903-458A-B75E-515D955AEFD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1A69C3C-ADB4-4ECA-897F-0807B832278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A56988A-102D-4356-BF1D-143CB6822B6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4ACAF4C-473E-4B2F-8E87-C8686222B29A}"/>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9AA8E28-B4AF-4C3C-8E15-F88E85EFC94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B4A22C4-4447-42F8-BF64-8BCC77F1348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A7851DD-B7FD-430A-AEB7-C9B8C674D6F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1242E3A-BEB0-41B2-824A-3662117C5A5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88078CD-64B0-422A-AABA-6EC27F0915F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39D3BD8-C338-4615-A6AD-5BAD0CBBACC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ACAE5AF-14D1-465A-B2D2-C3D206D6295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2705A2B-8E9E-443D-B78F-42DB16C1E40D}"/>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magazineluiza.com.br/bacia-multi-uso-lavanderia-gigante-30l-resistente-pl-decor/p/aj0ke2ghk8/ud/bcia/?seller_id=pldecor&amp;srsltid=AfmBOopZ68qugt9OKCeyQcwzJo4MPTu2uxefwK6beZBrB0axePFhxkujFVg"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lojaplasvale.com.br/bandeja-de-plastico-retangular-branca-7l-plasvale-45x30x8cm-cxlxa?utm_source=google&amp;utm_medium=Shopping&amp;utm_campaign=bandeja-de-plastico-retangular-branca-7l-plasvale-45x30x8cm-cxlxa&amp;inStock&amp;gad_source=4&amp;gclid=EAIaIQobChMInfmlhdW4iAMV1mJIAB05fyhpEAQYBSABEgKVIvD_BwE" TargetMode="External"/><Relationship Id="rId1" Type="http://schemas.openxmlformats.org/officeDocument/2006/relationships/hyperlink" Target="https://www.modomix.com.br/bandeja-7-litros-alves-plastic?utm_source=shopping&amp;utm_medium=ads&amp;utm_campaign=bandeja-7-litros-alves-plastic&amp;inStock&amp;gad_source=4&amp;gclid=EAIaIQobChMInfmlhdW4iAMV1mJIAB05fyhpEAQYBCABEgLFI_D_BwE" TargetMode="External"/><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lojaplasvale.com.br/caixa-plastica-empilhavel-com-tampa-10l-plasvale-44x29x13cm-cxlxa?utm_source=google&amp;utm_medium=Shopping&amp;utm_campaign=caixa-plastica-empilhavel-com-tampa-10l-plasvale-44x29x13cm-cxlxa&amp;inStock&amp;gad_source=4&amp;gclid=EAIaIQobChMI3aWRt9i4iAMV6V9IAB3K2jusEAQYASABEgInpfD_BwE" TargetMode="External"/><Relationship Id="rId1" Type="http://schemas.openxmlformats.org/officeDocument/2006/relationships/hyperlink" Target="https://produto.mercadolivre.com.br/MLB-3546382523-bandeja-multiuso-branca-c-tampa-10-litros-_JM?matt_tool=18956390&amp;utm_source=google_shopping&amp;utm_medium=organic" TargetMode="Externa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magazineluiza.com.br/chaleira-inox-multiuso-35l-inducao-art-inox-art-inox/p/hkdkcdjhf4/ud/chcl/?&amp;seller_id=gastrobelequipamentos&amp;utm_source=google&amp;utm_medium=cpc&amp;utm_term=76944&amp;utm_campaign=google_eco_per_ven_pla_uti_sor_3p_cm-dec-ud-b&amp;utm_content=&amp;partner_id=76944&amp;gclsrc=aw.ds&amp;gclid=CjwKCAjwooq3BhB3EiwAYqYoEvVGEq7Eb7Dc4-C4TJkH1gLCmOA-S8UgD2saVbv4i462JiGxyp6EuxoCAzoQAvD_BwE" TargetMode="External"/><Relationship Id="rId1" Type="http://schemas.openxmlformats.org/officeDocument/2006/relationships/hyperlink" Target="https://www.joiadolar.com.br/chaleira-artinox-3-5l-ref-738?srsltid=AfmBOooJotGwXUgo_-x9cbymSkQLIatpTf-5azDH4fzhJBZKspWnnz8hwBU"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supremeinox.com.br/produto/colher-tramontina-de-mesa-inox-buzios-10927?gad_source=4&amp;gclid=EAIaIQobChMI4qKDg-24iAMVb0BIAB3RtBp0EAQYByABEgLYz_D_BwE" TargetMode="External"/><Relationship Id="rId1" Type="http://schemas.openxmlformats.org/officeDocument/2006/relationships/hyperlink" Target="https://www.maravilhasdolar.com/colher-de-mesa-sunshine-em-aco-inox-118467-p4758?tsid=16&amp;gad_source=4&amp;gclid=EAIaIQobChMI4qKDg-24iAMVb0BIAB3RtBp0EAQYBCABEgIRDfD_BwE" TargetMode="External"/><Relationship Id="rId4"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viainox.com/produto/colher-para-cha-aco-inox-buzios-5136?gad_source=4&amp;gclid=CjwKCAjwooq3BhB3EiwAYqYoEjyYROQKUFNFxiBD5x9HOS2Tzi-Vq1G_YiyJ3mBpcJXKOQb0eT3JWRoCTlkQAvD_BwE"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www.magazineluiza.com.br/copo-plastico-250-ml-zeek-linha-pop/p/gb8b5hkd8e/ud/coco/?utm_source=google&amp;utm_medium=cpc&amp;utm_campaign=google_eco_apl_pro_app_none_none_none_none-geral-catalogoapp&amp;utm_term=76792&amp;utm_content=catalogoapp_con_amp_catalogogoogle_cat_tod_none&amp;partner_id=76792&amp;seller_id=zeek&amp;srsltid=AfmBOor_ZjJE4WD8desXALPGUp8uB9BtoAiBisboHmUJLqkxgGYwSnL5wxE" TargetMode="External"/><Relationship Id="rId2" Type="http://schemas.openxmlformats.org/officeDocument/2006/relationships/hyperlink" Target="https://www.americanas.com.br/produto/2870225991/copo-plastico-250-ml-zeek-linha-pop?offerId=601bf8770c07044266755ecf&amp;opn=YSMESP&amp;srsltid=AfmBOorsGmiWD57pDlyDSx8_mSnVT6jD5pDz9GEWWLaFxQ33ZEZtI8QX4F8&amp;cor=Uva&amp;condition=NEW" TargetMode="External"/><Relationship Id="rId1" Type="http://schemas.openxmlformats.org/officeDocument/2006/relationships/hyperlink" Target="https://produto.mercadolivre.com.br/MLB-1624838658-copo-plastico-250-ml-zeek-linha-pop-_JM?matt_tool=18956390&amp;utm_source=google_shopping&amp;utm_medium=organic" TargetMode="External"/><Relationship Id="rId5" Type="http://schemas.openxmlformats.org/officeDocument/2006/relationships/drawing" Target="../drawings/drawing9.xml"/><Relationship Id="rId4"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havan.com.br/faca-de-churrasco-tramontina-leme-preto/p?srsltid=AfmBOoo9TzJxqw9FZDRRTSEnZvqkjRGsAvd4JWt4pTdktjpfu-n5O9piu90" TargetMode="External"/><Relationship Id="rId1" Type="http://schemas.openxmlformats.org/officeDocument/2006/relationships/hyperlink" Target="https://www.tramontina.com.br/faca-para-churrasco-tramontina-leme-com-lamina-em-aco-inox-e-cabo-de-polipropileno-preto-4%22/23180404.html?srsltid=AfmBOopbRWAZNMiZlTIMMlhIzSTZB7Thes4QNieU_UbGyN8FwE6IdPm9twQ" TargetMode="External"/><Relationship Id="rId4"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magazineluiza.com.br/faca-inox-8-com-cabo-de-madeira-monaliza/p/aba93jea4d/ud/fcud/?seller_id=yaicoisaselimpeza&amp;srsltid=AfmBOoqmrvCyvdvf5Tyru46qmR2gwul2T0Et9nNpNMA4jUx41Qg4xxD-4Hw" TargetMode="External"/><Relationship Id="rId1" Type="http://schemas.openxmlformats.org/officeDocument/2006/relationships/hyperlink" Target="https://www.magazineluiza.com.br/faca-cozinha-aco-inox-cabo-madeira-encartelado-profissional-8-polegadas-sq/p/fchdac9587/ud/fcud/?seller_id=caldeiracenter&amp;srsltid=AfmBOooMBM5V94lGflOpUCYf0Xc26kvU5zmXAKf86uuzl5jdKPtOTdix40M" TargetMode="External"/><Relationship Id="rId4"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hyperlink" Target="https://www.kalunga.com.br/prod/garrafa-termica-lumina-1-8l-pressao-9750-termolar-pt-1-un/351505?cq_src=google_ads&amp;cq_cmp=17963792319&amp;cq_con=&amp;cq_term=&amp;cq_med=pla&amp;cq_plac=&amp;cq_net=x&amp;cq_pos=&amp;cq_plt=gp&amp;pcID=3921&amp;gad_source=4&amp;gclid=CjwKCAjwooq3BhB3EiwAYqYoEkoVIUa-eoU2KI2STp7x6vDnMeqgg8Izld4QaP31v_VOheiuoNgqXxoCrCUQAvD_BwE" TargetMode="External"/><Relationship Id="rId2" Type="http://schemas.openxmlformats.org/officeDocument/2006/relationships/hyperlink" Target="https://www.colombo.com.br/produto/Utilidades-Domesticas/Garrafa-Termica-Lumina-Termolar?adtype=pla&amp;portal=94E1821971F41D59A7A158C8ABEDE886&amp;utm_source=google&amp;utm_medium=cpc&amp;utm_campaign=pmax_1p_geral&amp;gad_source=4&amp;gclid=CjwKCAjwooq3BhB3EiwAYqYoEgzyx7ji6xNDoLKj67_fJOuc3bT_-EA9KnSotWDY5jbJ6_OlOGKCORoC0IsQAvD_BwE&amp;cor=Preto%2Finox-seller-1" TargetMode="External"/><Relationship Id="rId1" Type="http://schemas.openxmlformats.org/officeDocument/2006/relationships/hyperlink" Target="https://www.amazon.com.br/Garrafa-T%C3%A9rmica-Airpot-Invicta-100100020105/dp/B0779M1VCD/ref=asc_df_B0779M1VCD/?tag=googleshopp00-20&amp;linkCode=df0&amp;hvadid=709870389015&amp;hvpos=&amp;hvnetw=g&amp;hvrand=4880421411386838945&amp;hvpone=&amp;hvptwo=&amp;hvqmt=&amp;hvdev=c&amp;hvdvcmdl=&amp;hvlocint=&amp;hvlocphy=1001686&amp;hvtargid=pla-815190433092&amp;psc=1&amp;mcid=440b8dc0b9a53e23af1db0163924dbe8&amp;gad_source=4" TargetMode="External"/><Relationship Id="rId5" Type="http://schemas.openxmlformats.org/officeDocument/2006/relationships/drawing" Target="../drawings/drawing13.xml"/><Relationship Id="rId4"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hyperlink" Target="https://www.atacadaopostotreze.com.br/produto/jarra-redonda-4l-c-cabo-fechado-shine-mb-1119-84865" TargetMode="External"/><Relationship Id="rId2" Type="http://schemas.openxmlformats.org/officeDocument/2006/relationships/hyperlink" Target="https://www.magazineluiza.com.br/jarra-para-agua-e-suco-de-plastico-4-litros-transparente-casa-bonita/p/kkhd9c25dd/ud/udjr/?&amp;seller_id=casabonitautilidades&amp;utm_source=google&amp;utm_medium=cpc&amp;utm_term=68055&amp;utm_campaign=google_eco_per_ven_pla_non_sor_3p_tkm-baixo&amp;utm_content=&amp;partner_id=68055&amp;gclsrc=aw.ds&amp;gclid=EAIaIQobChMIwc6-pP64iAMVRBGtBh3t9hcPEAQYBiABEgIj3_D_BwE" TargetMode="External"/><Relationship Id="rId1" Type="http://schemas.openxmlformats.org/officeDocument/2006/relationships/hyperlink" Target="https://www.essenciabrasileira.com.br/produto/tritec-jarra-grande-agua-suco-4l-reforcada-c-tampa/?gad_source=4&amp;gclid=EAIaIQobChMIwc6-pP64iAMVRBGtBh3t9hcPEAQYAyABEgJpt_D_BwE" TargetMode="External"/><Relationship Id="rId5" Type="http://schemas.openxmlformats.org/officeDocument/2006/relationships/drawing" Target="../drawings/drawing14.xml"/><Relationship Id="rId4"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www.avancibrasil.com.br/pote-vasilha-retangular-c-tampa-plasmont-4-litros" TargetMode="External"/><Relationship Id="rId1" Type="http://schemas.openxmlformats.org/officeDocument/2006/relationships/hyperlink" Target="https://www.milium.com.br/pote-retangular-plasmont-4l-1006947-7898378697587/p?srsltid=AfmBOopqxhBUm2RxbQJBl0BxBMC4uaXNjn-LueIbFNFk_raUVQU7bwKdzzM" TargetMode="External"/><Relationship Id="rId4"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s://loja.zeek.com.br/mesa/pratos-e-tigelas/copia-tigela-sobremesa-300-ml-em-plastico-zeek-linha-style?parceiro=2747"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hyperlink" Target="https://www.magazineluiza.com.br/caneca-xicara-de-cafe-capuccino-cha-vidro-250ml-click-house/p/baghjafgc3/ud/ccud/?&amp;seller_id=click-house&amp;utm_source=google&amp;utm_medium=cpc&amp;utm_term=68055&amp;utm_campaign=google_eco_per_ven_pla_non_sor_3p_tkm-baixo&amp;utm_content=&amp;partner_id=68055&amp;gclsrc=aw.ds&amp;gclid=EAIaIQobChMIz4W3l4W5iAMVblRIAB3MRB9mEAQYBCABEgJ8I_D_BwE" TargetMode="Externa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hyperlink" Target="https://produto.mercadolivre.com.br/MLB-3882321048-forma-de-empada-63x44x18-mm-aluminio-n3-12pcs-_JM?matt_tool=18956390&amp;utm_source=google_shopping&amp;utm_medium=organic" TargetMode="External"/><Relationship Id="rId2" Type="http://schemas.openxmlformats.org/officeDocument/2006/relationships/hyperlink" Target="https://www.magazineluiza.com.br/forminha-de-empada-no-3-aluminio-macedo/p/geg919faa9/ud/femp/?seller_id=panelaecia2&amp;srsltid=AfmBOopkFlzBP7tdF7YAqFr9o1SVJZz1AQVIMHYgrHyawcdJKc04n_7jhwo" TargetMode="External"/><Relationship Id="rId1" Type="http://schemas.openxmlformats.org/officeDocument/2006/relationships/hyperlink" Target="https://www.mondele.com.br/forma-empada?utm_source=Site&amp;utm_medium=GoogleShopping&amp;utm_campaign=IntegracaoGoogle&amp;srsltid=AfmBOorTMwgFNqdjqBm8dhyYzubEe1vJRiX0FAD5UUGelkxgXyr-EGtGerM" TargetMode="External"/><Relationship Id="rId5" Type="http://schemas.openxmlformats.org/officeDocument/2006/relationships/drawing" Target="../drawings/drawing20.xml"/><Relationship Id="rId4"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hyperlink" Target="https://www.ciadafesta.com.br/forma-redonda-30x10cm-santa-catarina?utm_source=google-merchant&amp;utm_medium=referral&amp;utm_content=forma-redonda-30x10cm-santa-catarina&amp;inStock&amp;gad_source=4&amp;gclid=EAIaIQobChMI3J3BwPi6iAMVvFRIAB0uUBGTEAQYAyABEgLlwPD_BwE"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s://www.magazineluiza.com.br/pote-redondo-multiuso-cozinha-alimento-5-litros-trioplast/p/cge921f22g/ud/poud/?seller_id=tudodeferramentas&amp;srsltid=AfmBOopWDWDaux_heel9Lk2bYHTYSNSfS10Owy3M7HF0iUqIcZ7-QV0fdEs"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produto.mercadolivre.com.br/MLB-3421488969-panela-aluminio-cacarola-restaurante-hotel-n55-50-litros-_JM?matt_tool=18956390&amp;utm_source=google_shopping&amp;utm_medium=organic" TargetMode="External"/><Relationship Id="rId1" Type="http://schemas.openxmlformats.org/officeDocument/2006/relationships/hyperlink" Target="https://www.platinox.com.br/utensilios/panela/cacarola/cacarola-standard-nr-55-50l-real-9155?parceiro=3396&amp;gad_source=4&amp;gclid=EAIaIQobChMIlMCfn_u6iAMVb0BIAB1xQzKtEAQYAiABEgJqv_D_BwE" TargetMode="External"/><Relationship Id="rId4"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s://www.magazineluiza.com.br/bacia-plastica-multiuso-usual-utilidades-preto-translucido-usual-utilizades/p/ebfggak0e0/ud/bcia/"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s://www.osuperlimpinho.com.br/bacia-plasnew-20l?utm_source=Site&amp;utm_medium=GoogleShopping&amp;utm_campaign=IntegracaoGoogle" TargetMode="External"/><Relationship Id="rId1" Type="http://schemas.openxmlformats.org/officeDocument/2006/relationships/hyperlink" Target="https://biripelembalagens.com.br/produto/plasnew-bacia-plastica-20-litros-ref-33?gad_source=4&amp;gclid=EAIaIQobChMIsqP3yv-6iAMVUFRIAB3T6TUoEAQYBCABEgJlFPD_BwE" TargetMode="External"/><Relationship Id="rId4"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3" Type="http://schemas.openxmlformats.org/officeDocument/2006/relationships/hyperlink" Target="https://www.tebel.com.br/coador-de-pano-cabo-madeira-p-10cm-?utm_source=Site&amp;utm_medium=GoogleMerchant&amp;utm_campaign=GoogleMerchant" TargetMode="External"/><Relationship Id="rId2" Type="http://schemas.openxmlformats.org/officeDocument/2006/relationships/hyperlink" Target="https://www.magazineluiza.com.br/coador-de-cafe-de-tecido-com-cabo-de-madeira-stolf-coardor-do-sul/p/hh9809a6b4/ud/cocf/" TargetMode="External"/><Relationship Id="rId1" Type="http://schemas.openxmlformats.org/officeDocument/2006/relationships/hyperlink" Target="https://www.rabitopanos.com.br/coador-de-cafe-pano-10cm-de-diametro-100-algodao-cabo-de-madeira-1l-atacado" TargetMode="External"/><Relationship Id="rId5" Type="http://schemas.openxmlformats.org/officeDocument/2006/relationships/drawing" Target="../drawings/drawing28.xml"/><Relationship Id="rId4"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s://www.toklimp.com/produtos/caixa-organizadora-20-lts-cod-0115/?pf=gs&amp;variant=354986993&amp;gad_source=1&amp;gclid=CjwKCAjwxY-3BhAuEiwAu7Y6szn1SZK04AH9nMJWfTIKSHWIoSIoMnWDsCaNqDBzNsSPpvn449jo5BoC5_AQAvD_BwE" TargetMode="External"/><Relationship Id="rId1" Type="http://schemas.openxmlformats.org/officeDocument/2006/relationships/hyperlink" Target="https://www.cobasi.com.br/caixa-biopratika-com-tampa-pleion-3570443/p?idsku=577820&amp;gad_source=1&amp;gclid=CjwKCAjwxY-3BhAuEiwAu7Y6s19Ug1jUtfc1tWXMPuh7KTW8E1Z87929fKBQlvafV0dj8RtVAMEe8BoCfSkQAvD_BwE" TargetMode="External"/><Relationship Id="rId4"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www.lojaplasvale.com.br/caixa-plastica-organizadora-transparente-grande-50-litros-plasvale-transparente-14824600?utm_source=google&amp;utm_medium=Shopping&amp;utm_campaign=caixa-plastica-organizadora-transparente-grande-50-litros-plasvale-transparente-14824600&amp;inStock&amp;gad_source=1&amp;gclid=CjwKCAjwxY-3BhAuEiwAu7Y6s7dEwaiO5mnowowUelzA6HvDy2t_AW-QW5Ll2jx5CzSyTr1wWkc5YxoCDV4QAvD_BwE" TargetMode="External"/><Relationship Id="rId1" Type="http://schemas.openxmlformats.org/officeDocument/2006/relationships/hyperlink" Target="https://www.platinox.com.br/embalagens/caixa-organizadora-50l-rischioto-0117?parceiro=3396&amp;gad_source=1&amp;gclid=CjwKCAjwxY-3BhAuEiwAu7Y6s4BBA5WUm9WJjDDiIKGBtT9lyRMnVtYrwVTwwMkfFGRH-Ij38eTd3hoCidYQAvD_BwE" TargetMode="External"/><Relationship Id="rId4"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3" Type="http://schemas.openxmlformats.org/officeDocument/2006/relationships/hyperlink" Target="https://www.magazineluiza.com.br/cacarola-premium-antiaderente-no-30-7-litros-com-tampa-vidro-cor-grafite-e-creme-cereja-alumbella/p/bbhf2jd0f7/ud/caud/?seller_id=lsvariedadesvirtul&amp;srsltid=AfmBOor4wgzWpualQrw2P7jnN-xm9asojcQ6tUSPZlvpA9U6Xm0QkfWH7r8" TargetMode="External"/><Relationship Id="rId2" Type="http://schemas.openxmlformats.org/officeDocument/2006/relationships/hyperlink" Target="https://hfbparasuacasa.com.br/produtos/panela-cacarola-grande-antiaderente-com-tampa-30cm-7-litros/?variant=995002182&amp;pf=mc&amp;gad_source=4&amp;gclid=CjwKCAjwooq3BhB3EiwAYqYoElok3e9l7C7dSPoHNaCgzt9JhMicM9Z7S0CXRyn14hZPjJ2bk95GdhoCS6AQAvD_BwE" TargetMode="External"/><Relationship Id="rId1" Type="http://schemas.openxmlformats.org/officeDocument/2006/relationships/hyperlink" Target="https://www.domestilar.com/utilidades-domesticas/panela/cacarola-antiaderente-30cm-panelux-magnific-060565-grafite?srsltid=AfmBOoqBvCm2_PUDQurKPjYlq20uUbJRC3zEXw_KGowsBHm9RO3u7Dv4zj4" TargetMode="External"/><Relationship Id="rId5" Type="http://schemas.openxmlformats.org/officeDocument/2006/relationships/drawing" Target="../drawings/drawing32.xml"/><Relationship Id="rId4"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hyperlink" Target="https://produto.mercadolivre.com.br/MLB-3882321048-forma-de-empada-63x44x18-mm-aluminio-n3-12pcs-_JM?matt_tool=18956390&amp;utm_source=google_shopping&amp;utm_medium=organic" TargetMode="External"/><Relationship Id="rId2" Type="http://schemas.openxmlformats.org/officeDocument/2006/relationships/hyperlink" Target="https://www.magazineluiza.com.br/forminha-de-empada-no-3-aluminio-macedo/p/geg919faa9/ud/femp/?seller_id=panelaecia2&amp;srsltid=AfmBOopkFlzBP7tdF7YAqFr9o1SVJZz1AQVIMHYgrHyawcdJKc04n_7jhwo" TargetMode="External"/><Relationship Id="rId1" Type="http://schemas.openxmlformats.org/officeDocument/2006/relationships/hyperlink" Target="https://www.mondele.com.br/forma-empada?utm_source=Site&amp;utm_medium=GoogleShopping&amp;utm_campaign=IntegracaoGoogle&amp;srsltid=AfmBOorTMwgFNqdjqBm8dhyYzubEe1vJRiX0FAD5UUGelkxgXyr-EGtGerM" TargetMode="External"/><Relationship Id="rId5" Type="http://schemas.openxmlformats.org/officeDocument/2006/relationships/drawing" Target="../drawings/drawing34.xml"/><Relationship Id="rId4"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3" Type="http://schemas.openxmlformats.org/officeDocument/2006/relationships/hyperlink" Target="https://www.google.com/url?url=https://www.tramontina.com.br/forma-para-pizza-tramontina-service-em-aco-inox-30-cm/61731300.html%3Fsrsltid%3DAfmBOop2zJqtHf1xIaPl4dc3CNITJlyUV-https://lojaobrafacil.com.br/forma-para-pizza-tramontina-service-em-aco-inox-30-cm-61731300?srsltid=AfmBOorzJKzrykE-UArt8Wp04XTsp98y4vB8c6ELVbRMnGrj9Us3Y4E4JuY" TargetMode="External"/><Relationship Id="rId2" Type="http://schemas.openxmlformats.org/officeDocument/2006/relationships/hyperlink" Target="https://www.viainox.com/produto/forma-para-pizza-em-aco-inox-30-cm-service-tramontina-510" TargetMode="External"/><Relationship Id="rId1" Type="http://schemas.openxmlformats.org/officeDocument/2006/relationships/hyperlink" Target="https://www.polishop.com.br/forma-aco-inox-para-pizza-30-cm-tramontina-2023745/p?idsku=2023185&amp;utm_source=google&amp;gad_source=4&amp;gclid=CjwKCAjwooq3BhB3EiwAYqYoElveC998Ff1GoWGq3OKnyGkcwlX4Zsmewu8UN7FePVatpwcq4OH8nxoCG5UQAvD_BwE13402460027465053356&amp;hvpone=&amp;hvptwo=&amp;hvqmt=&amp;hvdev=c&amp;hvdvcmdl=&amp;hvlocint=&amp;hvlocphy=1001686&amp;hvtargid=pla-891878523561&amp;psc=1&amp;mcid=a54952bd16cd3c5faf82fe9a22ef90af&amp;gad_source=4" TargetMode="External"/><Relationship Id="rId5" Type="http://schemas.openxmlformats.org/officeDocument/2006/relationships/drawing" Target="../drawings/drawing35.xml"/><Relationship Id="rId4"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printerSettings" Target="../printerSettings/printerSettings36.bin"/><Relationship Id="rId1" Type="http://schemas.openxmlformats.org/officeDocument/2006/relationships/hyperlink" Target="https://www.ciadafesta.com.br/forma-redonda-30x10cm-santa-catarina?utm_source=google-merchant&amp;utm_medium=referral&amp;utm_content=forma-redonda-30x10cm-santa-catarina&amp;inStock&amp;gad_source=4&amp;gclid=EAIaIQobChMI3J3BwPi6iAMVvFRIAB0uUBGTEAQYAyABEgLlwPD_BwE" TargetMode="Externa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drawing" Target="../drawings/drawing39.xml"/><Relationship Id="rId2" Type="http://schemas.openxmlformats.org/officeDocument/2006/relationships/printerSettings" Target="../printerSettings/printerSettings39.bin"/><Relationship Id="rId1" Type="http://schemas.openxmlformats.org/officeDocument/2006/relationships/hyperlink" Target="https://www.casasbahia.com.br/panela-de-pressao-aluminio-10-litros-1536654512/p/1536654512?utm_medium=Cpc&amp;utm_source=google_freelisting&amp;IdSku=1536654512&amp;idLojista=145305&amp;tipoLojista=3P&amp;srsltid=AfmBOooieZkqATOqWGRuPMfB6GMGdOLJA4FkyyOC_YcjfOM8MBsEzyrZEKU"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www.magazineluiza.com.br/pipoqueira-luxo-aluminio-hotel-industrial-reforcado-10-lts-shopmy/p/jfhkfcbgk2/ud/ppio/?seller_id=shopmymyrella&amp;srsltid=AfmBOooyNXi-yFe9bGnVxAWoFmiq3D8wbORAkYMew1gkHUkYwc3s-GGdzJQ" TargetMode="External"/><Relationship Id="rId1" Type="http://schemas.openxmlformats.org/officeDocument/2006/relationships/hyperlink" Target="https://www.google.com/url?url=https://www.amazon.com.br/Pipoqueira-Alum%25C3%25ADnio-Hotel-Industrial-Refor%25C3%25A7ado/dp/B0BH6B3C2R%3Fsource%3Dps-sl-shoppingads-lpcontext%26ref_%3Dfplfs%26psc%3D1%26smid%3DA3095DI4YE3Q5K&amp;rct=j&amp;q=&amp;esrc=s&amp;opi=95576897&amp;sa=U&amp;ved=0ahUKEwiXhfKvz7iIAxXmrZUCHeyPABsQgOUECIsI&amp;usg=AOvVaw0mVbMpuMaeYb-4wA0-dEZC" TargetMode="External"/><Relationship Id="rId4"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3" Type="http://schemas.openxmlformats.org/officeDocument/2006/relationships/drawing" Target="../drawings/drawing41.xml"/><Relationship Id="rId2" Type="http://schemas.openxmlformats.org/officeDocument/2006/relationships/printerSettings" Target="../printerSettings/printerSettings41.bin"/><Relationship Id="rId1" Type="http://schemas.openxmlformats.org/officeDocument/2006/relationships/hyperlink" Target="https://www.andoficial.com.br/prato-escolar-600ml-em-polipropileno-sem-definicao" TargetMode="External"/></Relationships>
</file>

<file path=xl/worksheets/_rels/sheet43.xml.rels><?xml version="1.0" encoding="UTF-8" standalone="yes"?>
<Relationships xmlns="http://schemas.openxmlformats.org/package/2006/relationships"><Relationship Id="rId3" Type="http://schemas.openxmlformats.org/officeDocument/2006/relationships/drawing" Target="../drawings/drawing42.xml"/><Relationship Id="rId2" Type="http://schemas.openxmlformats.org/officeDocument/2006/relationships/printerSettings" Target="../printerSettings/printerSettings42.bin"/><Relationship Id="rId1" Type="http://schemas.openxmlformats.org/officeDocument/2006/relationships/hyperlink" Target="https://www.tripobet.com.br/utensilios-domesticos/abridor-de-lata-de-metal" TargetMode="External"/></Relationships>
</file>

<file path=xl/worksheets/_rels/sheet44.xml.rels><?xml version="1.0" encoding="UTF-8" standalone="yes"?>
<Relationships xmlns="http://schemas.openxmlformats.org/package/2006/relationships"><Relationship Id="rId3" Type="http://schemas.openxmlformats.org/officeDocument/2006/relationships/hyperlink" Target="https://www.atacadocontini.com.br/produto/concha-inox-finess-33-cm-5999-9000000630253?gad_source=4&amp;gclid=CjwKCAjwooq3BhB3EiwAYqYoErfcehKhAvo3b3ToFHyYtsV1hb0u8JZ6qeX0WB9hXNFArKzFQ-IitBoCLmQQAvD_BwE" TargetMode="External"/><Relationship Id="rId2" Type="http://schemas.openxmlformats.org/officeDocument/2006/relationships/hyperlink" Target="https://www.angeloni.com.br/eletro/4691697-concha-a-casa-inox-33cm-ref---0413/p?idsku=7287&amp;utm_source=google&amp;utm_medium=cpc&amp;utm_campaign=CA_PRF_Venda_ELETRO_AlwaysOn_N_Bazar_PMAX_N&amp;gad_source=4&amp;gclid=CjwKCAjwooq3BhB3EiwAYqYoEmMH-1xkouvV7YaLsLA3JP92VFmsPgCTg1OrK0p8YRjmluavocR1BBoC4cQQAvD_BwE" TargetMode="External"/><Relationship Id="rId1" Type="http://schemas.openxmlformats.org/officeDocument/2006/relationships/hyperlink" Target="https://prolarshop.com.br/produtos/concha-lara-inox-33cm-gp-inox-gp045/" TargetMode="External"/><Relationship Id="rId5" Type="http://schemas.openxmlformats.org/officeDocument/2006/relationships/drawing" Target="../drawings/drawing43.xml"/><Relationship Id="rId4"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3" Type="http://schemas.openxmlformats.org/officeDocument/2006/relationships/drawing" Target="../drawings/drawing44.xml"/><Relationship Id="rId2" Type="http://schemas.openxmlformats.org/officeDocument/2006/relationships/printerSettings" Target="../printerSettings/printerSettings44.bin"/><Relationship Id="rId1" Type="http://schemas.openxmlformats.org/officeDocument/2006/relationships/hyperlink" Target="https://www.lojaverma.com.br/caneca-kit-merenda-escolar-300-ml?utm_source=Site&amp;utm_medium=GoogleMerchant&amp;utm_campaign=GoogleMerchant&amp;sku=8005-111" TargetMode="External"/></Relationships>
</file>

<file path=xl/worksheets/_rels/sheet46.xml.rels><?xml version="1.0" encoding="UTF-8" standalone="yes"?>
<Relationships xmlns="http://schemas.openxmlformats.org/package/2006/relationships"><Relationship Id="rId3" Type="http://schemas.openxmlformats.org/officeDocument/2006/relationships/drawing" Target="../drawings/drawing45.xml"/><Relationship Id="rId2" Type="http://schemas.openxmlformats.org/officeDocument/2006/relationships/printerSettings" Target="../printerSettings/printerSettings45.bin"/><Relationship Id="rId1" Type="http://schemas.openxmlformats.org/officeDocument/2006/relationships/hyperlink" Target="https://www.google.com/url?url=https://www.essenciabrasileira.com.br/produto/plasutil-copinho-com-alca-e-tampa-protetora-infantil-330-caneca/&amp;rct=j&amp;q=&amp;esrc=s&amp;opi=95576897&amp;sa=U&amp;ved=0ahUKEwjKtbnCz7iIAxUmrJUCHQvqAV0QgOUECPcH&amp;usg=AOvVaw0eguQs7W1bvkG5rTUfjq9B" TargetMode="External"/></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s://produto.mercadolivre.com.br/MLB-5044295692-pote-de-plastico-1l-varias-cores-freezer-lava-loucas-prime-_JM?matt_tool=18956390&amp;utm_source=google_shopping&amp;utm_medium=organic" TargetMode="External"/><Relationship Id="rId1" Type="http://schemas.openxmlformats.org/officeDocument/2006/relationships/hyperlink" Target="https://produto.mercadolivre.com.br/MLB-3790260367-01-pote-de-plastico-oval-1000ml-ou-1-litro-colorido-cozinha-_JM?matt_tool=18956390&amp;utm_source=google_shopping&amp;utm_medium=organic" TargetMode="External"/><Relationship Id="rId4" Type="http://schemas.openxmlformats.org/officeDocument/2006/relationships/drawing" Target="../drawings/drawing48.xml"/></Relationships>
</file>

<file path=xl/worksheets/_rels/sheet50.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s://www.alcamar.com.br/fogao-6-bocas-3-duplas-a-gas-baixa-pressao-com-forno-e6d3f?parceiro=9788" TargetMode="External"/><Relationship Id="rId1" Type="http://schemas.openxmlformats.org/officeDocument/2006/relationships/hyperlink" Target="https://www.refrisol.com.br/produto/fogao-industrial-6-bocas-3-simples-3-duplas-com-forno-baixa-pressao-stori-max-m19-metalmaq/777260" TargetMode="External"/><Relationship Id="rId4" Type="http://schemas.openxmlformats.org/officeDocument/2006/relationships/drawing" Target="../drawings/drawing49.xml"/></Relationships>
</file>

<file path=xl/worksheets/_rels/sheet51.xml.rels><?xml version="1.0" encoding="UTF-8" standalone="yes"?>
<Relationships xmlns="http://schemas.openxmlformats.org/package/2006/relationships"><Relationship Id="rId3" Type="http://schemas.openxmlformats.org/officeDocument/2006/relationships/drawing" Target="../drawings/drawing50.xml"/><Relationship Id="rId2" Type="http://schemas.openxmlformats.org/officeDocument/2006/relationships/hyperlink" Target="https://www.casasbahia.com.br/ar-condicionado-split-britania-hi-wall-eco-inverter-24000-btu-h-frio-monofasico-branco-bac24000ifm15-220v-1566597796/p/1566597796?utm_medium=Cpc&amp;utm_source=google_freelisting&amp;IdSku=1566597796&amp;idLojista=11121&amp;tipoLojista=3P&amp;srsltid=AfmBOoqQtknp9PhdJct7KU6qtwEN3wQiFI6TyN2IXJNPchUEnB4SgZEXOOw" TargetMode="External"/><Relationship Id="rId1" Type="http://schemas.openxmlformats.org/officeDocument/2006/relationships/hyperlink" Target="https://www.amazon.com.br/Condicionado-Split-Philco-24000-Inverter/dp/B0CSL9NZB4/ref=asc_df_B0CSL9NZB4/?tag=googleshopp00-20&amp;linkCode=df0&amp;hvadid=709968341215&amp;hvpos=&amp;hvnetw=g&amp;hvrand=12204158007545519289&amp;hvpone=&amp;hvptwo=&amp;hvqmt=&amp;hvdev=c&amp;hvdvcmdl=&amp;hvlocint=&amp;hvlocphy=1001686&amp;hvtargid=pla-2280889856060&amp;psc=1&amp;mcid=f3fe459f6f0b3c2f81fd948b122df03a&amp;gad_source=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9" t="s">
        <v>110</v>
      </c>
      <c r="B1" s="109" t="s">
        <v>111</v>
      </c>
      <c r="C1" s="109" t="s">
        <v>112</v>
      </c>
      <c r="D1" s="109" t="s">
        <v>113</v>
      </c>
      <c r="E1" s="107" t="s">
        <v>118</v>
      </c>
      <c r="F1" s="101" t="s">
        <v>114</v>
      </c>
      <c r="G1" s="102"/>
      <c r="H1" s="103"/>
      <c r="I1" s="104" t="s">
        <v>115</v>
      </c>
      <c r="J1" s="105"/>
      <c r="K1" s="106"/>
      <c r="L1" s="110" t="s">
        <v>116</v>
      </c>
      <c r="M1" s="111"/>
      <c r="N1" s="112"/>
      <c r="O1" s="113" t="s">
        <v>117</v>
      </c>
      <c r="P1" s="114"/>
      <c r="Q1" s="115"/>
      <c r="R1" s="116" t="s">
        <v>127</v>
      </c>
      <c r="S1" s="117"/>
      <c r="T1" s="118"/>
      <c r="U1" s="119" t="s">
        <v>128</v>
      </c>
      <c r="V1" s="120"/>
      <c r="W1" s="121"/>
      <c r="X1" s="122" t="s">
        <v>129</v>
      </c>
      <c r="Y1" s="123"/>
      <c r="Z1" s="124"/>
    </row>
    <row r="2" spans="1:26" s="1" customFormat="1" ht="18" customHeight="1" x14ac:dyDescent="0.25">
      <c r="A2" s="109"/>
      <c r="B2" s="109"/>
      <c r="C2" s="109"/>
      <c r="D2" s="109"/>
      <c r="E2" s="108"/>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220" priority="2">
      <formula>$D3&lt;&gt;""</formula>
    </cfRule>
  </conditionalFormatting>
  <conditionalFormatting sqref="E3:E1048576">
    <cfRule type="expression" dxfId="219"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3"/>
  <sheetViews>
    <sheetView showGridLines="0" tabSelected="1" workbookViewId="0">
      <pane ySplit="2" topLeftCell="A3" activePane="bottomLeft" state="frozen"/>
      <selection activeCell="C9" sqref="C9"/>
      <selection pane="bottomLeft" sqref="A1:E1"/>
    </sheetView>
  </sheetViews>
  <sheetFormatPr defaultColWidth="9.140625" defaultRowHeight="63" customHeight="1" x14ac:dyDescent="0.3"/>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25" t="s">
        <v>162</v>
      </c>
      <c r="B1" s="126"/>
      <c r="C1" s="126"/>
      <c r="D1" s="126"/>
      <c r="E1" s="127"/>
      <c r="L1" t="s">
        <v>166</v>
      </c>
    </row>
    <row r="2" spans="1:12" s="3" customFormat="1" ht="34.5" x14ac:dyDescent="0.25">
      <c r="A2" s="48" t="s">
        <v>155</v>
      </c>
      <c r="B2" s="49" t="s">
        <v>156</v>
      </c>
      <c r="C2" s="48" t="s">
        <v>5</v>
      </c>
      <c r="D2" s="48" t="s">
        <v>157</v>
      </c>
      <c r="E2" s="50" t="s">
        <v>166</v>
      </c>
      <c r="F2"/>
      <c r="G2"/>
      <c r="H2" s="3" t="s">
        <v>89</v>
      </c>
      <c r="L2" s="3" t="s">
        <v>1087</v>
      </c>
    </row>
    <row r="3" spans="1:12" ht="63" customHeight="1" x14ac:dyDescent="0.3">
      <c r="A3" s="93">
        <v>1</v>
      </c>
      <c r="B3" s="89" t="s">
        <v>168</v>
      </c>
      <c r="C3" s="90" t="s">
        <v>169</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22.541249999999998</v>
      </c>
      <c r="K3" s="85"/>
      <c r="L3" s="61" t="s">
        <v>167</v>
      </c>
    </row>
    <row r="4" spans="1:12" ht="63" customHeight="1" x14ac:dyDescent="0.3">
      <c r="A4" s="93">
        <v>2</v>
      </c>
      <c r="B4" s="89" t="s">
        <v>170</v>
      </c>
      <c r="C4" s="90" t="s">
        <v>169</v>
      </c>
      <c r="D4" s="90">
        <v>1</v>
      </c>
      <c r="E4" s="83" cm="1">
        <f t="array" aca="1" ref="E4" ca="1">IF(COUNTA(A:A)&lt;3,"",IF(AND($A2&lt;&gt;"",A3=""),"_______________________________",IF($E3="_______________________________","RESPONSÁVEL PELA ELABORAÇÃO",IFERROR(INDIRECT("'"&amp;A4&amp;"'"&amp;"!"&amp;IF($E$2="VALOR MÉDIO (UNITÁRIO)","A5",IF($E$2="MEDIANA (UNITÁRIO)","B5",IF($E$2="MÉDIA SANEADA (UNITÁRIO)","D5","")))),""))))</f>
        <v>14.423749999999998</v>
      </c>
    </row>
    <row r="5" spans="1:12" ht="63" customHeight="1" x14ac:dyDescent="0.3">
      <c r="A5" s="93">
        <v>3</v>
      </c>
      <c r="B5" s="89" t="s">
        <v>171</v>
      </c>
      <c r="C5" s="90" t="s">
        <v>169</v>
      </c>
      <c r="D5" s="90">
        <v>1</v>
      </c>
      <c r="E5" s="83" cm="1">
        <f t="array" aca="1" ref="E5" ca="1">IF(COUNTA(A:A)&lt;3,"",IF(AND($A3&lt;&gt;"",A4=""),"_______________________________",IF($E4="_______________________________","RESPONSÁVEL PELA ELABORAÇÃO",IFERROR(INDIRECT("'"&amp;A5&amp;"'"&amp;"!"&amp;IF($E$2="VALOR MÉDIO (UNITÁRIO)","A5",IF($E$2="MEDIANA (UNITÁRIO)","B5",IF($E$2="MÉDIA SANEADA (UNITÁRIO)","D5","")))),""))))</f>
        <v>40.914285714285718</v>
      </c>
    </row>
    <row r="6" spans="1:12" ht="63" customHeight="1" x14ac:dyDescent="0.3">
      <c r="A6" s="93">
        <v>4</v>
      </c>
      <c r="B6" s="89" t="s">
        <v>172</v>
      </c>
      <c r="C6" s="90" t="s">
        <v>169</v>
      </c>
      <c r="D6" s="90">
        <v>1</v>
      </c>
      <c r="E6" s="83" cm="1">
        <f t="array" aca="1" ref="E6" ca="1">IF(COUNTA(A:A)&lt;3,"",IF(AND($A4&lt;&gt;"",A5=""),"_______________________________",IF($E5="_______________________________","RESPONSÁVEL PELA ELABORAÇÃO",IFERROR(INDIRECT("'"&amp;A6&amp;"'"&amp;"!"&amp;IF($E$2="VALOR MÉDIO (UNITÁRIO)","A5",IF($E$2="MEDIANA (UNITÁRIO)","B5",IF($E$2="MÉDIA SANEADA (UNITÁRIO)","D5","")))),""))))</f>
        <v>120.55500000000001</v>
      </c>
      <c r="K6" s="85"/>
    </row>
    <row r="7" spans="1:12" ht="63" customHeight="1" x14ac:dyDescent="0.3">
      <c r="A7" s="93">
        <v>5</v>
      </c>
      <c r="B7" s="89" t="s">
        <v>173</v>
      </c>
      <c r="C7" s="90" t="s">
        <v>169</v>
      </c>
      <c r="D7" s="90">
        <v>1</v>
      </c>
      <c r="E7" s="83" cm="1">
        <f t="array" aca="1" ref="E7" ca="1">IF(COUNTA(A:A)&lt;3,"",IF(AND($A5&lt;&gt;"",A6=""),"_______________________________",IF($E6="_______________________________","RESPONSÁVEL PELA ELABORAÇÃO",IFERROR(INDIRECT("'"&amp;A7&amp;"'"&amp;"!"&amp;IF($E$2="VALOR MÉDIO (UNITÁRIO)","A5",IF($E$2="MEDIANA (UNITÁRIO)","B5",IF($E$2="MÉDIA SANEADA (UNITÁRIO)","D5","")))),""))))</f>
        <v>2.8055555555555554</v>
      </c>
    </row>
    <row r="8" spans="1:12" ht="63" customHeight="1" x14ac:dyDescent="0.3">
      <c r="A8" s="93">
        <v>6</v>
      </c>
      <c r="B8" s="89" t="s">
        <v>174</v>
      </c>
      <c r="C8" s="90" t="s">
        <v>169</v>
      </c>
      <c r="D8" s="90">
        <v>1</v>
      </c>
      <c r="E8" s="83" cm="1">
        <f t="array" aca="1" ref="E8" ca="1">IF(COUNTA(A:A)&lt;3,"",IF(AND($A6&lt;&gt;"",A7=""),"_______________________________",IF($E7="_______________________________","RESPONSÁVEL PELA ELABORAÇÃO",IFERROR(INDIRECT("'"&amp;A8&amp;"'"&amp;"!"&amp;IF($E$2="VALOR MÉDIO (UNITÁRIO)","A5",IF($E$2="MEDIANA (UNITÁRIO)","B5",IF($E$2="MÉDIA SANEADA (UNITÁRIO)","D5","")))),""))))</f>
        <v>1.7233333333333334</v>
      </c>
    </row>
    <row r="9" spans="1:12" ht="63" customHeight="1" x14ac:dyDescent="0.3">
      <c r="A9" s="93">
        <v>7</v>
      </c>
      <c r="B9" s="89" t="s">
        <v>175</v>
      </c>
      <c r="C9" s="90" t="s">
        <v>169</v>
      </c>
      <c r="D9" s="90">
        <v>1</v>
      </c>
      <c r="E9" s="83" cm="1">
        <f t="array" aca="1" ref="E9" ca="1">IF(COUNTA(A:A)&lt;3,"",IF(AND($A7&lt;&gt;"",A8=""),"_______________________________",IF($E8="_______________________________","RESPONSÁVEL PELA ELABORAÇÃO",IFERROR(INDIRECT("'"&amp;A9&amp;"'"&amp;"!"&amp;IF($E$2="VALOR MÉDIO (UNITÁRIO)","A5",IF($E$2="MEDIANA (UNITÁRIO)","B5",IF($E$2="MÉDIA SANEADA (UNITÁRIO)","D5","")))),""))))</f>
        <v>5.3016666666666667</v>
      </c>
      <c r="K9" s="85"/>
    </row>
    <row r="10" spans="1:12" ht="63" customHeight="1" x14ac:dyDescent="0.3">
      <c r="A10" s="93">
        <v>8</v>
      </c>
      <c r="B10" s="89" t="s">
        <v>176</v>
      </c>
      <c r="C10" s="90" t="s">
        <v>169</v>
      </c>
      <c r="D10" s="90">
        <v>1</v>
      </c>
      <c r="E10" s="83" cm="1">
        <f t="array" aca="1" ref="E10" ca="1">IF(COUNTA(A:A)&lt;3,"",IF(AND($A8&lt;&gt;"",A9=""),"_______________________________",IF($E9="_______________________________","RESPONSÁVEL PELA ELABORAÇÃO",IFERROR(INDIRECT("'"&amp;A10&amp;"'"&amp;"!"&amp;IF($E$2="VALOR MÉDIO (UNITÁRIO)","A5",IF($E$2="MEDIANA (UNITÁRIO)","B5",IF($E$2="MÉDIA SANEADA (UNITÁRIO)","D5","")))),""))))</f>
        <v>3.894285714285715</v>
      </c>
    </row>
    <row r="11" spans="1:12" ht="63" customHeight="1" x14ac:dyDescent="0.3">
      <c r="A11" s="93">
        <v>9</v>
      </c>
      <c r="B11" s="89" t="s">
        <v>177</v>
      </c>
      <c r="C11" s="90" t="s">
        <v>169</v>
      </c>
      <c r="D11" s="90">
        <v>1</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22.5</v>
      </c>
    </row>
    <row r="12" spans="1:12" ht="63" customHeight="1" x14ac:dyDescent="0.3">
      <c r="A12" s="93">
        <v>10</v>
      </c>
      <c r="B12" s="89" t="s">
        <v>178</v>
      </c>
      <c r="C12" s="90" t="s">
        <v>169</v>
      </c>
      <c r="D12" s="90">
        <v>1</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3.2766666666666664</v>
      </c>
      <c r="K12" s="85"/>
    </row>
    <row r="13" spans="1:12" ht="63" customHeight="1" x14ac:dyDescent="0.3">
      <c r="A13" s="93">
        <v>11</v>
      </c>
      <c r="B13" s="89" t="s">
        <v>179</v>
      </c>
      <c r="C13" s="90" t="s">
        <v>169</v>
      </c>
      <c r="D13" s="90">
        <v>1</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87.311111111111103</v>
      </c>
    </row>
    <row r="14" spans="1:12" ht="63" customHeight="1" x14ac:dyDescent="0.3">
      <c r="A14" s="93">
        <v>12</v>
      </c>
      <c r="B14" s="89" t="s">
        <v>180</v>
      </c>
      <c r="C14" s="90" t="s">
        <v>169</v>
      </c>
      <c r="D14" s="90">
        <v>1</v>
      </c>
      <c r="E14" s="83" cm="1">
        <f t="array" aca="1" ref="E14" ca="1">IF(COUNTA(A:A)&lt;3,"",IF(AND($A12&lt;&gt;"",A13=""),"_______________________________",IF($E13="_______________________________","RESPONSÁVEL PELA ELABORAÇÃO",IFERROR(INDIRECT("'"&amp;A14&amp;"'"&amp;"!"&amp;IF($E$2="VALOR MÉDIO (UNITÁRIO)","A5",IF($E$2="MEDIANA (UNITÁRIO)","B5",IF($E$2="MÉDIA SANEADA (UNITÁRIO)","D5","")))),""))))</f>
        <v>15.345384615384615</v>
      </c>
    </row>
    <row r="15" spans="1:12" ht="63" customHeight="1" x14ac:dyDescent="0.3">
      <c r="A15" s="93">
        <v>13</v>
      </c>
      <c r="B15" s="89" t="s">
        <v>181</v>
      </c>
      <c r="C15" s="90" t="s">
        <v>169</v>
      </c>
      <c r="D15" s="90">
        <v>1</v>
      </c>
      <c r="E15" s="83" cm="1">
        <f t="array" aca="1" ref="E15" ca="1">IF(COUNTA(A:A)&lt;3,"",IF(AND($A13&lt;&gt;"",A14=""),"_______________________________",IF($E14="_______________________________","RESPONSÁVEL PELA ELABORAÇÃO",IFERROR(INDIRECT("'"&amp;A15&amp;"'"&amp;"!"&amp;IF($E$2="VALOR MÉDIO (UNITÁRIO)","A5",IF($E$2="MEDIANA (UNITÁRIO)","B5",IF($E$2="MÉDIA SANEADA (UNITÁRIO)","D5","")))),""))))</f>
        <v>13.450000000000003</v>
      </c>
      <c r="K15" s="85"/>
    </row>
    <row r="16" spans="1:12" ht="63" customHeight="1" x14ac:dyDescent="0.3">
      <c r="A16" s="93">
        <v>14</v>
      </c>
      <c r="B16" s="89" t="s">
        <v>182</v>
      </c>
      <c r="C16" s="90" t="s">
        <v>169</v>
      </c>
      <c r="D16" s="90">
        <v>1</v>
      </c>
      <c r="E16" s="83" cm="1">
        <f t="array" aca="1" ref="E16" ca="1">IF(COUNTA(A:A)&lt;3,"",IF(AND($A14&lt;&gt;"",A15=""),"_______________________________",IF($E15="_______________________________","RESPONSÁVEL PELA ELABORAÇÃO",IFERROR(INDIRECT("'"&amp;A16&amp;"'"&amp;"!"&amp;IF($E$2="VALOR MÉDIO (UNITÁRIO)","A5",IF($E$2="MEDIANA (UNITÁRIO)","B5",IF($E$2="MÉDIA SANEADA (UNITÁRIO)","D5","")))),""))))</f>
        <v>3.0840000000000001</v>
      </c>
    </row>
    <row r="17" spans="1:11" ht="63" customHeight="1" x14ac:dyDescent="0.3">
      <c r="A17" s="93">
        <v>15</v>
      </c>
      <c r="B17" s="89" t="s">
        <v>183</v>
      </c>
      <c r="C17" s="90" t="s">
        <v>169</v>
      </c>
      <c r="D17" s="90">
        <v>1</v>
      </c>
      <c r="E17" s="83" cm="1">
        <f t="array" aca="1" ref="E17" ca="1">IF(COUNTA(A:A)&lt;3,"",IF(AND($A15&lt;&gt;"",A16=""),"_______________________________",IF($E16="_______________________________","RESPONSÁVEL PELA ELABORAÇÃO",IFERROR(INDIRECT("'"&amp;A17&amp;"'"&amp;"!"&amp;IF($E$2="VALOR MÉDIO (UNITÁRIO)","A5",IF($E$2="MEDIANA (UNITÁRIO)","B5",IF($E$2="MÉDIA SANEADA (UNITÁRIO)","D5","")))),""))))</f>
        <v>6.5677777777777777</v>
      </c>
    </row>
    <row r="18" spans="1:11" ht="63" customHeight="1" x14ac:dyDescent="0.3">
      <c r="A18" s="93">
        <v>16</v>
      </c>
      <c r="B18" s="89" t="s">
        <v>184</v>
      </c>
      <c r="C18" s="90" t="s">
        <v>169</v>
      </c>
      <c r="D18" s="90">
        <v>1</v>
      </c>
      <c r="E18" s="83" cm="1">
        <f t="array" aca="1" ref="E18" ca="1">IF(COUNTA(A:A)&lt;3,"",IF(AND($A16&lt;&gt;"",A17=""),"_______________________________",IF($E17="_______________________________","RESPONSÁVEL PELA ELABORAÇÃO",IFERROR(INDIRECT("'"&amp;A18&amp;"'"&amp;"!"&amp;IF($E$2="VALOR MÉDIO (UNITÁRIO)","A5",IF($E$2="MEDIANA (UNITÁRIO)","B5",IF($E$2="MÉDIA SANEADA (UNITÁRIO)","D5","")))),""))))</f>
        <v>7.8012500000000014</v>
      </c>
      <c r="K18" s="85"/>
    </row>
    <row r="19" spans="1:11" ht="63" customHeight="1" x14ac:dyDescent="0.3">
      <c r="A19" s="93">
        <v>17</v>
      </c>
      <c r="B19" s="89" t="s">
        <v>185</v>
      </c>
      <c r="C19" s="90" t="s">
        <v>169</v>
      </c>
      <c r="D19" s="90">
        <v>1</v>
      </c>
      <c r="E19" s="83" cm="1">
        <f t="array" aca="1" ref="E19" ca="1">IF(COUNTA(A:A)&lt;3,"",IF(AND($A17&lt;&gt;"",A18=""),"_______________________________",IF($E18="_______________________________","RESPONSÁVEL PELA ELABORAÇÃO",IFERROR(INDIRECT("'"&amp;A19&amp;"'"&amp;"!"&amp;IF($E$2="VALOR MÉDIO (UNITÁRIO)","A5",IF($E$2="MEDIANA (UNITÁRIO)","B5",IF($E$2="MÉDIA SANEADA (UNITÁRIO)","D5","")))),""))))</f>
        <v>74.702500000000001</v>
      </c>
    </row>
    <row r="20" spans="1:11" ht="63" customHeight="1" x14ac:dyDescent="0.3">
      <c r="A20" s="93">
        <v>18</v>
      </c>
      <c r="B20" s="89" t="s">
        <v>186</v>
      </c>
      <c r="C20" s="90" t="s">
        <v>169</v>
      </c>
      <c r="D20" s="90">
        <v>1</v>
      </c>
      <c r="E20" s="83" cm="1">
        <f t="array" aca="1" ref="E20" ca="1">IF(COUNTA(A:A)&lt;3,"",IF(AND($A18&lt;&gt;"",A19=""),"_______________________________",IF($E19="_______________________________","RESPONSÁVEL PELA ELABORAÇÃO",IFERROR(INDIRECT("'"&amp;A20&amp;"'"&amp;"!"&amp;IF($E$2="VALOR MÉDIO (UNITÁRIO)","A5",IF($E$2="MEDIANA (UNITÁRIO)","B5",IF($E$2="MÉDIA SANEADA (UNITÁRIO)","D5","")))),""))))</f>
        <v>2.5205555555555557</v>
      </c>
    </row>
    <row r="21" spans="1:11" ht="63" customHeight="1" x14ac:dyDescent="0.3">
      <c r="A21" s="93">
        <v>19</v>
      </c>
      <c r="B21" s="89" t="s">
        <v>187</v>
      </c>
      <c r="C21" s="90" t="s">
        <v>169</v>
      </c>
      <c r="D21" s="90">
        <v>1</v>
      </c>
      <c r="E21" s="83" cm="1">
        <f t="array" aca="1" ref="E21" ca="1">IF(COUNTA(A:A)&lt;3,"",IF(AND($A19&lt;&gt;"",A20=""),"_______________________________",IF($E20="_______________________________","RESPONSÁVEL PELA ELABORAÇÃO",IFERROR(INDIRECT("'"&amp;A21&amp;"'"&amp;"!"&amp;IF($E$2="VALOR MÉDIO (UNITÁRIO)","A5",IF($E$2="MEDIANA (UNITÁRIO)","B5",IF($E$2="MÉDIA SANEADA (UNITÁRIO)","D5","")))),""))))</f>
        <v>32.905000000000001</v>
      </c>
    </row>
    <row r="22" spans="1:11" ht="63" customHeight="1" x14ac:dyDescent="0.3">
      <c r="A22" s="93">
        <v>20</v>
      </c>
      <c r="B22" s="89" t="s">
        <v>188</v>
      </c>
      <c r="C22" s="90" t="s">
        <v>169</v>
      </c>
      <c r="D22" s="90">
        <v>1</v>
      </c>
      <c r="E22" s="83" cm="1">
        <f t="array" aca="1" ref="E22" ca="1">IF(COUNTA(A:A)&lt;3,"",IF(AND($A20&lt;&gt;"",A21=""),"_______________________________",IF($E21="_______________________________","RESPONSÁVEL PELA ELABORAÇÃO",IFERROR(INDIRECT("'"&amp;A22&amp;"'"&amp;"!"&amp;IF($E$2="VALOR MÉDIO (UNITÁRIO)","A5",IF($E$2="MEDIANA (UNITÁRIO)","B5",IF($E$2="MÉDIA SANEADA (UNITÁRIO)","D5","")))),""))))</f>
        <v>16.428750000000001</v>
      </c>
    </row>
    <row r="23" spans="1:11" ht="63" customHeight="1" x14ac:dyDescent="0.3">
      <c r="A23" s="93">
        <v>21</v>
      </c>
      <c r="B23" s="89" t="s">
        <v>189</v>
      </c>
      <c r="C23" s="90" t="s">
        <v>169</v>
      </c>
      <c r="D23" s="90">
        <v>1</v>
      </c>
      <c r="E23" s="83" cm="1">
        <f t="array" aca="1" ref="E23" ca="1">IF(COUNTA(A:A)&lt;3,"",IF(AND($A21&lt;&gt;"",A22=""),"_______________________________",IF($E22="_______________________________","RESPONSÁVEL PELA ELABORAÇÃO",IFERROR(INDIRECT("'"&amp;A23&amp;"'"&amp;"!"&amp;IF($E$2="VALOR MÉDIO (UNITÁRIO)","A5",IF($E$2="MEDIANA (UNITÁRIO)","B5",IF($E$2="MÉDIA SANEADA (UNITÁRIO)","D5","")))),""))))</f>
        <v>299.4425</v>
      </c>
    </row>
    <row r="24" spans="1:11" ht="63" customHeight="1" x14ac:dyDescent="0.3">
      <c r="A24" s="93">
        <v>22</v>
      </c>
      <c r="B24" s="89" t="s">
        <v>190</v>
      </c>
      <c r="C24" s="90" t="s">
        <v>169</v>
      </c>
      <c r="D24" s="90">
        <v>1</v>
      </c>
      <c r="E24" s="83" cm="1">
        <f t="array" aca="1" ref="E24" ca="1">IF(COUNTA(A:A)&lt;3,"",IF(AND($A22&lt;&gt;"",A23=""),"_______________________________",IF($E23="_______________________________","RESPONSÁVEL PELA ELABORAÇÃO",IFERROR(INDIRECT("'"&amp;A24&amp;"'"&amp;"!"&amp;IF($E$2="VALOR MÉDIO (UNITÁRIO)","A5",IF($E$2="MEDIANA (UNITÁRIO)","B5",IF($E$2="MÉDIA SANEADA (UNITÁRIO)","D5","")))),""))))</f>
        <v>207.37142857142859</v>
      </c>
    </row>
    <row r="25" spans="1:11" ht="63" customHeight="1" x14ac:dyDescent="0.3">
      <c r="A25" s="93">
        <v>23</v>
      </c>
      <c r="B25" s="89" t="s">
        <v>191</v>
      </c>
      <c r="C25" s="90" t="s">
        <v>169</v>
      </c>
      <c r="D25" s="90">
        <v>1</v>
      </c>
      <c r="E25" s="83" cm="1">
        <f t="array" aca="1" ref="E25" ca="1">IF(COUNTA(A:A)&lt;3,"",IF(AND($A23&lt;&gt;"",A24=""),"_______________________________",IF($E24="_______________________________","RESPONSÁVEL PELA ELABORAÇÃO",IFERROR(INDIRECT("'"&amp;A25&amp;"'"&amp;"!"&amp;IF($E$2="VALOR MÉDIO (UNITÁRIO)","A5",IF($E$2="MEDIANA (UNITÁRIO)","B5",IF($E$2="MÉDIA SANEADA (UNITÁRIO)","D5","")))),""))))</f>
        <v>15.363333333333335</v>
      </c>
    </row>
    <row r="26" spans="1:11" ht="63" customHeight="1" x14ac:dyDescent="0.3">
      <c r="A26" s="93">
        <v>24</v>
      </c>
      <c r="B26" s="89" t="s">
        <v>192</v>
      </c>
      <c r="C26" s="90" t="s">
        <v>169</v>
      </c>
      <c r="D26" s="90">
        <v>1</v>
      </c>
      <c r="E26" s="83" cm="1">
        <f t="array" aca="1" ref="E26" ca="1">IF(COUNTA(A:A)&lt;3,"",IF(AND($A24&lt;&gt;"",A25=""),"_______________________________",IF($E25="_______________________________","RESPONSÁVEL PELA ELABORAÇÃO",IFERROR(INDIRECT("'"&amp;A26&amp;"'"&amp;"!"&amp;IF($E$2="VALOR MÉDIO (UNITÁRIO)","A5",IF($E$2="MEDIANA (UNITÁRIO)","B5",IF($E$2="MÉDIA SANEADA (UNITÁRIO)","D5","")))),""))))</f>
        <v>19.078749999999999</v>
      </c>
    </row>
    <row r="27" spans="1:11" ht="63" customHeight="1" x14ac:dyDescent="0.3">
      <c r="A27" s="93">
        <v>25</v>
      </c>
      <c r="B27" s="89" t="s">
        <v>193</v>
      </c>
      <c r="C27" s="90" t="s">
        <v>169</v>
      </c>
      <c r="D27" s="90">
        <v>1</v>
      </c>
      <c r="E27" s="83" cm="1">
        <f t="array" aca="1" ref="E27" ca="1">IF(COUNTA(A:A)&lt;3,"",IF(AND($A25&lt;&gt;"",A26=""),"_______________________________",IF($E26="_______________________________","RESPONSÁVEL PELA ELABORAÇÃO",IFERROR(INDIRECT("'"&amp;A27&amp;"'"&amp;"!"&amp;IF($E$2="VALOR MÉDIO (UNITÁRIO)","A5",IF($E$2="MEDIANA (UNITÁRIO)","B5",IF($E$2="MÉDIA SANEADA (UNITÁRIO)","D5","")))),""))))</f>
        <v>46.647142857142853</v>
      </c>
    </row>
    <row r="28" spans="1:11" ht="63" customHeight="1" x14ac:dyDescent="0.3">
      <c r="A28" s="93">
        <v>26</v>
      </c>
      <c r="B28" s="89" t="s">
        <v>194</v>
      </c>
      <c r="C28" s="90" t="s">
        <v>169</v>
      </c>
      <c r="D28" s="90">
        <v>1</v>
      </c>
      <c r="E28" s="83" cm="1">
        <f t="array" aca="1" ref="E28" ca="1">IF(COUNTA(A:A)&lt;3,"",IF(AND($A26&lt;&gt;"",A27=""),"_______________________________",IF($E27="_______________________________","RESPONSÁVEL PELA ELABORAÇÃO",IFERROR(INDIRECT("'"&amp;A28&amp;"'"&amp;"!"&amp;IF($E$2="VALOR MÉDIO (UNITÁRIO)","A5",IF($E$2="MEDIANA (UNITÁRIO)","B5",IF($E$2="MÉDIA SANEADA (UNITÁRIO)","D5","")))),""))))</f>
        <v>9.9375</v>
      </c>
    </row>
    <row r="29" spans="1:11" ht="63" customHeight="1" x14ac:dyDescent="0.3">
      <c r="A29" s="93">
        <v>27</v>
      </c>
      <c r="B29" s="89" t="s">
        <v>195</v>
      </c>
      <c r="C29" s="90" t="s">
        <v>169</v>
      </c>
      <c r="D29" s="90">
        <v>1</v>
      </c>
      <c r="E29" s="83" cm="1">
        <f t="array" aca="1" ref="E29" ca="1">IF(COUNTA(A:A)&lt;3,"",IF(AND($A27&lt;&gt;"",A28=""),"_______________________________",IF($E28="_______________________________","RESPONSÁVEL PELA ELABORAÇÃO",IFERROR(INDIRECT("'"&amp;A29&amp;"'"&amp;"!"&amp;IF($E$2="VALOR MÉDIO (UNITÁRIO)","A5",IF($E$2="MEDIANA (UNITÁRIO)","B5",IF($E$2="MÉDIA SANEADA (UNITÁRIO)","D5","")))),""))))</f>
        <v>32.695999999999998</v>
      </c>
    </row>
    <row r="30" spans="1:11" ht="63" customHeight="1" x14ac:dyDescent="0.3">
      <c r="A30" s="93">
        <v>28</v>
      </c>
      <c r="B30" s="89" t="s">
        <v>196</v>
      </c>
      <c r="C30" s="90" t="s">
        <v>169</v>
      </c>
      <c r="D30" s="90">
        <v>1</v>
      </c>
      <c r="E30" s="83" cm="1">
        <f t="array" aca="1" ref="E30" ca="1">IF(COUNTA(A:A)&lt;3,"",IF(AND($A28&lt;&gt;"",A29=""),"_______________________________",IF($E29="_______________________________","RESPONSÁVEL PELA ELABORAÇÃO",IFERROR(INDIRECT("'"&amp;A30&amp;"'"&amp;"!"&amp;IF($E$2="VALOR MÉDIO (UNITÁRIO)","A5",IF($E$2="MEDIANA (UNITÁRIO)","B5",IF($E$2="MÉDIA SANEADA (UNITÁRIO)","D5","")))),""))))</f>
        <v>64.362499999999997</v>
      </c>
    </row>
    <row r="31" spans="1:11" ht="63" customHeight="1" x14ac:dyDescent="0.3">
      <c r="A31" s="93">
        <v>29</v>
      </c>
      <c r="B31" s="89" t="s">
        <v>197</v>
      </c>
      <c r="C31" s="90" t="s">
        <v>169</v>
      </c>
      <c r="D31" s="90">
        <v>1</v>
      </c>
      <c r="E31" s="83" cm="1">
        <f t="array" aca="1" ref="E31" ca="1">IF(COUNTA(A:A)&lt;3,"",IF(AND($A29&lt;&gt;"",A30=""),"_______________________________",IF($E30="_______________________________","RESPONSÁVEL PELA ELABORAÇÃO",IFERROR(INDIRECT("'"&amp;A31&amp;"'"&amp;"!"&amp;IF($E$2="VALOR MÉDIO (UNITÁRIO)","A5",IF($E$2="MEDIANA (UNITÁRIO)","B5",IF($E$2="MÉDIA SANEADA (UNITÁRIO)","D5","")))),""))))</f>
        <v>25.105</v>
      </c>
    </row>
    <row r="32" spans="1:11" ht="63" customHeight="1" x14ac:dyDescent="0.3">
      <c r="A32" s="93">
        <v>30</v>
      </c>
      <c r="B32" s="89" t="s">
        <v>198</v>
      </c>
      <c r="C32" s="90" t="s">
        <v>169</v>
      </c>
      <c r="D32" s="90">
        <v>1</v>
      </c>
      <c r="E32" s="83" cm="1">
        <f t="array" aca="1" ref="E32" ca="1">IF(COUNTA(A:A)&lt;3,"",IF(AND($A30&lt;&gt;"",A31=""),"_______________________________",IF($E31="_______________________________","RESPONSÁVEL PELA ELABORAÇÃO",IFERROR(INDIRECT("'"&amp;A32&amp;"'"&amp;"!"&amp;IF($E$2="VALOR MÉDIO (UNITÁRIO)","A5",IF($E$2="MEDIANA (UNITÁRIO)","B5",IF($E$2="MÉDIA SANEADA (UNITÁRIO)","D5","")))),""))))</f>
        <v>137.92500000000001</v>
      </c>
    </row>
    <row r="33" spans="1:5" ht="63" customHeight="1" x14ac:dyDescent="0.3">
      <c r="A33" s="93">
        <v>31</v>
      </c>
      <c r="B33" s="89" t="s">
        <v>199</v>
      </c>
      <c r="C33" s="90" t="s">
        <v>169</v>
      </c>
      <c r="D33" s="90">
        <v>1</v>
      </c>
      <c r="E33" s="83" cm="1">
        <f t="array" aca="1" ref="E33" ca="1">IF(COUNTA(A:A)&lt;3,"",IF(AND($A31&lt;&gt;"",A32=""),"_______________________________",IF($E32="_______________________________","RESPONSÁVEL PELA ELABORAÇÃO",IFERROR(INDIRECT("'"&amp;A33&amp;"'"&amp;"!"&amp;IF($E$2="VALOR MÉDIO (UNITÁRIO)","A5",IF($E$2="MEDIANA (UNITÁRIO)","B5",IF($E$2="MÉDIA SANEADA (UNITÁRIO)","D5","")))),""))))</f>
        <v>12.071666666666667</v>
      </c>
    </row>
    <row r="34" spans="1:5" ht="63" customHeight="1" x14ac:dyDescent="0.3">
      <c r="A34" s="93">
        <v>32</v>
      </c>
      <c r="B34" s="89" t="s">
        <v>200</v>
      </c>
      <c r="C34" s="90" t="s">
        <v>169</v>
      </c>
      <c r="D34" s="90">
        <v>1</v>
      </c>
      <c r="E34" s="83" cm="1">
        <f t="array" aca="1" ref="E34" ca="1">IF(COUNTA(A:A)&lt;3,"",IF(AND($A32&lt;&gt;"",A33=""),"_______________________________",IF($E33="_______________________________","RESPONSÁVEL PELA ELABORAÇÃO",IFERROR(INDIRECT("'"&amp;A34&amp;"'"&amp;"!"&amp;IF($E$2="VALOR MÉDIO (UNITÁRIO)","A5",IF($E$2="MEDIANA (UNITÁRIO)","B5",IF($E$2="MÉDIA SANEADA (UNITÁRIO)","D5","")))),""))))</f>
        <v>2.5205555555555557</v>
      </c>
    </row>
    <row r="35" spans="1:5" ht="63" customHeight="1" x14ac:dyDescent="0.3">
      <c r="A35" s="93">
        <v>33</v>
      </c>
      <c r="B35" s="89" t="s">
        <v>201</v>
      </c>
      <c r="C35" s="90" t="s">
        <v>169</v>
      </c>
      <c r="D35" s="90">
        <v>1</v>
      </c>
      <c r="E35" s="83" cm="1">
        <f t="array" aca="1" ref="E35" ca="1">IF(COUNTA(A:A)&lt;3,"",IF(AND($A33&lt;&gt;"",A34=""),"_______________________________",IF($E34="_______________________________","RESPONSÁVEL PELA ELABORAÇÃO",IFERROR(INDIRECT("'"&amp;A35&amp;"'"&amp;"!"&amp;IF($E$2="VALOR MÉDIO (UNITÁRIO)","A5",IF($E$2="MEDIANA (UNITÁRIO)","B5",IF($E$2="MÉDIA SANEADA (UNITÁRIO)","D5","")))),""))))</f>
        <v>58.522499999999994</v>
      </c>
    </row>
    <row r="36" spans="1:5" ht="63" customHeight="1" x14ac:dyDescent="0.3">
      <c r="A36" s="93">
        <v>34</v>
      </c>
      <c r="B36" s="89" t="s">
        <v>202</v>
      </c>
      <c r="C36" s="90" t="s">
        <v>169</v>
      </c>
      <c r="D36" s="90">
        <v>1</v>
      </c>
      <c r="E36" s="83" cm="1">
        <f t="array" aca="1" ref="E36" ca="1">IF(COUNTA(A:A)&lt;3,"",IF(AND($A34&lt;&gt;"",A35=""),"_______________________________",IF($E35="_______________________________","RESPONSÁVEL PELA ELABORAÇÃO",IFERROR(INDIRECT("'"&amp;A36&amp;"'"&amp;"!"&amp;IF($E$2="VALOR MÉDIO (UNITÁRIO)","A5",IF($E$2="MEDIANA (UNITÁRIO)","B5",IF($E$2="MÉDIA SANEADA (UNITÁRIO)","D5","")))),""))))</f>
        <v>32.905000000000001</v>
      </c>
    </row>
    <row r="37" spans="1:5" ht="63" customHeight="1" x14ac:dyDescent="0.3">
      <c r="A37" s="93">
        <v>35</v>
      </c>
      <c r="B37" s="89" t="s">
        <v>203</v>
      </c>
      <c r="C37" s="90" t="s">
        <v>169</v>
      </c>
      <c r="D37" s="90">
        <v>1</v>
      </c>
      <c r="E37" s="83" cm="1">
        <f t="array" aca="1" ref="E37" ca="1">IF(COUNTA(A:A)&lt;3,"",IF(AND($A35&lt;&gt;"",A36=""),"_______________________________",IF($E36="_______________________________","RESPONSÁVEL PELA ELABORAÇÃO",IFERROR(INDIRECT("'"&amp;A37&amp;"'"&amp;"!"&amp;IF($E$2="VALOR MÉDIO (UNITÁRIO)","A5",IF($E$2="MEDIANA (UNITÁRIO)","B5",IF($E$2="MÉDIA SANEADA (UNITÁRIO)","D5","")))),""))))</f>
        <v>47.181249999999991</v>
      </c>
    </row>
    <row r="38" spans="1:5" ht="63" customHeight="1" x14ac:dyDescent="0.3">
      <c r="A38" s="93">
        <v>36</v>
      </c>
      <c r="B38" s="89" t="s">
        <v>204</v>
      </c>
      <c r="C38" s="90" t="s">
        <v>169</v>
      </c>
      <c r="D38" s="90">
        <v>1</v>
      </c>
      <c r="E38" s="83" cm="1">
        <f t="array" aca="1" ref="E38" ca="1">IF(COUNTA(A:A)&lt;3,"",IF(AND($A36&lt;&gt;"",A37=""),"_______________________________",IF($E37="_______________________________","RESPONSÁVEL PELA ELABORAÇÃO",IFERROR(INDIRECT("'"&amp;A38&amp;"'"&amp;"!"&amp;IF($E$2="VALOR MÉDIO (UNITÁRIO)","A5",IF($E$2="MEDIANA (UNITÁRIO)","B5",IF($E$2="MÉDIA SANEADA (UNITÁRIO)","D5","")))),""))))</f>
        <v>6.3687500000000004</v>
      </c>
    </row>
    <row r="39" spans="1:5" ht="63" customHeight="1" x14ac:dyDescent="0.3">
      <c r="A39" s="93">
        <v>37</v>
      </c>
      <c r="B39" s="89" t="s">
        <v>205</v>
      </c>
      <c r="C39" s="90" t="s">
        <v>169</v>
      </c>
      <c r="D39" s="90">
        <v>1</v>
      </c>
      <c r="E39" s="83" cm="1">
        <f t="array" aca="1" ref="E39" ca="1">IF(COUNTA(A:A)&lt;3,"",IF(AND($A37&lt;&gt;"",A38=""),"_______________________________",IF($E38="_______________________________","RESPONSÁVEL PELA ELABORAÇÃO",IFERROR(INDIRECT("'"&amp;A39&amp;"'"&amp;"!"&amp;IF($E$2="VALOR MÉDIO (UNITÁRIO)","A5",IF($E$2="MEDIANA (UNITÁRIO)","B5",IF($E$2="MÉDIA SANEADA (UNITÁRIO)","D5","")))),""))))</f>
        <v>204.12125</v>
      </c>
    </row>
    <row r="40" spans="1:5" ht="63" customHeight="1" x14ac:dyDescent="0.3">
      <c r="A40" s="93">
        <v>38</v>
      </c>
      <c r="B40" s="89" t="s">
        <v>206</v>
      </c>
      <c r="C40" s="90" t="s">
        <v>169</v>
      </c>
      <c r="D40" s="90">
        <v>1</v>
      </c>
      <c r="E40" s="83" cm="1">
        <f t="array" aca="1" ref="E40" ca="1">IF(COUNTA(A:A)&lt;3,"",IF(AND($A38&lt;&gt;"",A39=""),"_______________________________",IF($E39="_______________________________","RESPONSÁVEL PELA ELABORAÇÃO",IFERROR(INDIRECT("'"&amp;A40&amp;"'"&amp;"!"&amp;IF($E$2="VALOR MÉDIO (UNITÁRIO)","A5",IF($E$2="MEDIANA (UNITÁRIO)","B5",IF($E$2="MÉDIA SANEADA (UNITÁRIO)","D5","")))),""))))</f>
        <v>156.8942857142857</v>
      </c>
    </row>
    <row r="41" spans="1:5" ht="63" customHeight="1" x14ac:dyDescent="0.3">
      <c r="A41" s="93">
        <v>39</v>
      </c>
      <c r="B41" s="89" t="s">
        <v>207</v>
      </c>
      <c r="C41" s="90" t="s">
        <v>169</v>
      </c>
      <c r="D41" s="90">
        <v>1</v>
      </c>
      <c r="E41" s="83" cm="1">
        <f t="array" aca="1" ref="E41" ca="1">IF(COUNTA(A:A)&lt;3,"",IF(AND($A39&lt;&gt;"",A40=""),"_______________________________",IF($E40="_______________________________","RESPONSÁVEL PELA ELABORAÇÃO",IFERROR(INDIRECT("'"&amp;A41&amp;"'"&amp;"!"&amp;IF($E$2="VALOR MÉDIO (UNITÁRIO)","A5",IF($E$2="MEDIANA (UNITÁRIO)","B5",IF($E$2="MÉDIA SANEADA (UNITÁRIO)","D5","")))),""))))</f>
        <v>3.97</v>
      </c>
    </row>
    <row r="42" spans="1:5" ht="63" customHeight="1" x14ac:dyDescent="0.3">
      <c r="A42" s="93">
        <v>40</v>
      </c>
      <c r="B42" s="89" t="s">
        <v>208</v>
      </c>
      <c r="C42" s="90" t="s">
        <v>169</v>
      </c>
      <c r="D42" s="90">
        <v>1</v>
      </c>
      <c r="E42" s="83" cm="1">
        <f t="array" aca="1" ref="E42" ca="1">IF(COUNTA(A:A)&lt;3,"",IF(AND($A40&lt;&gt;"",A41=""),"_______________________________",IF($E41="_______________________________","RESPONSÁVEL PELA ELABORAÇÃO",IFERROR(INDIRECT("'"&amp;A42&amp;"'"&amp;"!"&amp;IF($E$2="VALOR MÉDIO (UNITÁRIO)","A5",IF($E$2="MEDIANA (UNITÁRIO)","B5",IF($E$2="MÉDIA SANEADA (UNITÁRIO)","D5","")))),""))))</f>
        <v>6.208333333333333</v>
      </c>
    </row>
    <row r="43" spans="1:5" ht="63" customHeight="1" x14ac:dyDescent="0.3">
      <c r="A43" s="93">
        <v>41</v>
      </c>
      <c r="B43" s="89" t="s">
        <v>209</v>
      </c>
      <c r="C43" s="90" t="s">
        <v>169</v>
      </c>
      <c r="D43" s="90">
        <v>1</v>
      </c>
      <c r="E43" s="83" cm="1">
        <f t="array" aca="1" ref="E43" ca="1">IF(COUNTA(A:A)&lt;3,"",IF(AND($A41&lt;&gt;"",A42=""),"_______________________________",IF($E42="_______________________________","RESPONSÁVEL PELA ELABORAÇÃO",IFERROR(INDIRECT("'"&amp;A43&amp;"'"&amp;"!"&amp;IF($E$2="VALOR MÉDIO (UNITÁRIO)","A5",IF($E$2="MEDIANA (UNITÁRIO)","B5",IF($E$2="MÉDIA SANEADA (UNITÁRIO)","D5","")))),""))))</f>
        <v>10.452857142857143</v>
      </c>
    </row>
    <row r="44" spans="1:5" ht="63" customHeight="1" x14ac:dyDescent="0.3">
      <c r="A44" s="93">
        <v>42</v>
      </c>
      <c r="B44" s="89" t="s">
        <v>210</v>
      </c>
      <c r="C44" s="90" t="s">
        <v>169</v>
      </c>
      <c r="D44" s="90">
        <v>1</v>
      </c>
      <c r="E44" s="83" cm="1">
        <f t="array" aca="1" ref="E44" ca="1">IF(COUNTA(A:A)&lt;3,"",IF(AND($A42&lt;&gt;"",A43=""),"_______________________________",IF($E43="_______________________________","RESPONSÁVEL PELA ELABORAÇÃO",IFERROR(INDIRECT("'"&amp;A44&amp;"'"&amp;"!"&amp;IF($E$2="VALOR MÉDIO (UNITÁRIO)","A5",IF($E$2="MEDIANA (UNITÁRIO)","B5",IF($E$2="MÉDIA SANEADA (UNITÁRIO)","D5","")))),""))))</f>
        <v>2.3655555555555554</v>
      </c>
    </row>
    <row r="45" spans="1:5" ht="63" customHeight="1" x14ac:dyDescent="0.3">
      <c r="A45" s="93">
        <v>43</v>
      </c>
      <c r="B45" s="89" t="s">
        <v>211</v>
      </c>
      <c r="C45" s="90" t="s">
        <v>169</v>
      </c>
      <c r="D45" s="90">
        <v>1</v>
      </c>
      <c r="E45" s="83" cm="1">
        <f t="array" aca="1" ref="E45" ca="1">IF(COUNTA(A:A)&lt;3,"",IF(AND($A43&lt;&gt;"",A44=""),"_______________________________",IF($E44="_______________________________","RESPONSÁVEL PELA ELABORAÇÃO",IFERROR(INDIRECT("'"&amp;A45&amp;"'"&amp;"!"&amp;IF($E$2="VALOR MÉDIO (UNITÁRIO)","A5",IF($E$2="MEDIANA (UNITÁRIO)","B5",IF($E$2="MÉDIA SANEADA (UNITÁRIO)","D5","")))),""))))</f>
        <v>12.196666666666667</v>
      </c>
    </row>
    <row r="46" spans="1:5" ht="63" customHeight="1" x14ac:dyDescent="0.3">
      <c r="A46" s="93">
        <v>44</v>
      </c>
      <c r="B46" s="89" t="s">
        <v>212</v>
      </c>
      <c r="C46" s="90" t="s">
        <v>169</v>
      </c>
      <c r="D46" s="90">
        <v>1</v>
      </c>
      <c r="E46" s="83" cm="1">
        <f t="array" aca="1" ref="E46" ca="1">IF(COUNTA(A:A)&lt;3,"",IF(AND($A44&lt;&gt;"",A45=""),"_______________________________",IF($E45="_______________________________","RESPONSÁVEL PELA ELABORAÇÃO",IFERROR(INDIRECT("'"&amp;A46&amp;"'"&amp;"!"&amp;IF($E$2="VALOR MÉDIO (UNITÁRIO)","A5",IF($E$2="MEDIANA (UNITÁRIO)","B5",IF($E$2="MÉDIA SANEADA (UNITÁRIO)","D5","")))),""))))</f>
        <v>12.951250000000002</v>
      </c>
    </row>
    <row r="47" spans="1:5" ht="63" customHeight="1" x14ac:dyDescent="0.3">
      <c r="A47" s="93">
        <v>45</v>
      </c>
      <c r="B47" s="89" t="s">
        <v>213</v>
      </c>
      <c r="C47" s="90" t="s">
        <v>169</v>
      </c>
      <c r="D47" s="90">
        <v>1</v>
      </c>
      <c r="E47" s="83" cm="1">
        <f t="array" aca="1" ref="E47" ca="1">IF(COUNTA(A:A)&lt;3,"",IF(AND($A45&lt;&gt;"",A46=""),"_______________________________",IF($E46="_______________________________","RESPONSÁVEL PELA ELABORAÇÃO",IFERROR(INDIRECT("'"&amp;A47&amp;"'"&amp;"!"&amp;IF($E$2="VALOR MÉDIO (UNITÁRIO)","A5",IF($E$2="MEDIANA (UNITÁRIO)","B5",IF($E$2="MÉDIA SANEADA (UNITÁRIO)","D5","")))),""))))</f>
        <v>48.637999999999998</v>
      </c>
    </row>
    <row r="48" spans="1:5" ht="63" customHeight="1" x14ac:dyDescent="0.3">
      <c r="A48" s="93">
        <v>46</v>
      </c>
      <c r="B48" s="89" t="s">
        <v>214</v>
      </c>
      <c r="C48" s="90" t="s">
        <v>169</v>
      </c>
      <c r="D48" s="90">
        <v>1</v>
      </c>
      <c r="E48" s="83" cm="1">
        <f t="array" aca="1" ref="E48" ca="1">IF(COUNTA(A:A)&lt;3,"",IF(AND($A46&lt;&gt;"",A47=""),"_______________________________",IF($E47="_______________________________","RESPONSÁVEL PELA ELABORAÇÃO",IFERROR(INDIRECT("'"&amp;A48&amp;"'"&amp;"!"&amp;IF($E$2="VALOR MÉDIO (UNITÁRIO)","A5",IF($E$2="MEDIANA (UNITÁRIO)","B5",IF($E$2="MÉDIA SANEADA (UNITÁRIO)","D5","")))),""))))</f>
        <v>10.049999999999999</v>
      </c>
    </row>
    <row r="49" spans="1:5" ht="63" customHeight="1" x14ac:dyDescent="0.3">
      <c r="A49" s="93">
        <v>47</v>
      </c>
      <c r="B49" s="89" t="s">
        <v>215</v>
      </c>
      <c r="C49" s="90" t="s">
        <v>169</v>
      </c>
      <c r="D49" s="90">
        <v>1</v>
      </c>
      <c r="E49" s="83" cm="1">
        <f t="array" aca="1" ref="E49" ca="1">IF(COUNTA(A:A)&lt;3,"",IF(AND($A47&lt;&gt;"",A48=""),"_______________________________",IF($E48="_______________________________","RESPONSÁVEL PELA ELABORAÇÃO",IFERROR(INDIRECT("'"&amp;A49&amp;"'"&amp;"!"&amp;IF($E$2="VALOR MÉDIO (UNITÁRIO)","A5",IF($E$2="MEDIANA (UNITÁRIO)","B5",IF($E$2="MÉDIA SANEADA (UNITÁRIO)","D5","")))),""))))</f>
        <v>1977.78</v>
      </c>
    </row>
    <row r="50" spans="1:5" ht="63" customHeight="1" x14ac:dyDescent="0.3">
      <c r="A50" s="93">
        <v>48</v>
      </c>
      <c r="B50" s="89" t="s">
        <v>216</v>
      </c>
      <c r="C50" s="90" t="s">
        <v>169</v>
      </c>
      <c r="D50" s="90">
        <v>1</v>
      </c>
      <c r="E50" s="83" cm="1">
        <f t="array" aca="1" ref="E50" ca="1">IF(COUNTA(A:A)&lt;3,"",IF(AND($A48&lt;&gt;"",A49=""),"_______________________________",IF($E49="_______________________________","RESPONSÁVEL PELA ELABORAÇÃO",IFERROR(INDIRECT("'"&amp;A50&amp;"'"&amp;"!"&amp;IF($E$2="VALOR MÉDIO (UNITÁRIO)","A5",IF($E$2="MEDIANA (UNITÁRIO)","B5",IF($E$2="MÉDIA SANEADA (UNITÁRIO)","D5","")))),""))))</f>
        <v>3986.0450000000001</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_______________________________</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RESPONSÁVEL PELA ELABORAÇÃO</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3">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sheetData>
  <mergeCells count="1">
    <mergeCell ref="A1:E1"/>
  </mergeCells>
  <conditionalFormatting sqref="A3:E1048576">
    <cfRule type="expression" dxfId="218" priority="19">
      <formula>$B3&lt;&gt;""</formula>
    </cfRule>
  </conditionalFormatting>
  <conditionalFormatting sqref="E3:E2293">
    <cfRule type="expression" dxfId="217" priority="32">
      <formula>#REF!&lt;&gt;""</formula>
    </cfRule>
  </conditionalFormatting>
  <conditionalFormatting sqref="E54:E9999">
    <cfRule type="expression" dxfId="216" priority="1">
      <formula>$E50="RESPONSÁVEL PELA ELABORAÇÃO"</formula>
    </cfRule>
    <cfRule type="expression" dxfId="215" priority="2">
      <formula>$E54="_______________________________"</formula>
    </cfRule>
  </conditionalFormatting>
  <conditionalFormatting sqref="E2:E51">
    <cfRule type="expression" dxfId="214" priority="45">
      <formula>$E1048573="RESPONSÁVEL PELA ELABORAÇÃO"</formula>
    </cfRule>
    <cfRule type="expression" dxfId="213" priority="46">
      <formula>$E2="_______________________________"</formula>
    </cfRule>
  </conditionalFormatting>
  <conditionalFormatting sqref="E50:E52">
    <cfRule type="expression" dxfId="212" priority="47">
      <formula>$E47="RESPONSÁVEL PELA ELABORAÇÃO"</formula>
    </cfRule>
    <cfRule type="expression" dxfId="211" priority="48">
      <formula>$E50="_______________________________"</formula>
    </cfRule>
  </conditionalFormatting>
  <conditionalFormatting sqref="E53">
    <cfRule type="expression" dxfId="210" priority="51">
      <formula>#REF!="RESPONSÁVEL PELA ELABORAÇÃO"</formula>
    </cfRule>
    <cfRule type="expression" dxfId="209" priority="52">
      <formula>$E53="_______________________________"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38DA18AE-4CB1-4EB5-811C-9475F7BF430F}"/>
    <hyperlink ref="A4" location="#'2'!A2" display="2" xr:uid="{EFF1DBE1-143A-4CA2-973A-B109B0093295}"/>
    <hyperlink ref="A5" location="#'3'!A2" display="3" xr:uid="{1BCD74EB-DA25-4620-8D3E-25852DEF104E}"/>
    <hyperlink ref="A6" location="#'4'!A2" display="4" xr:uid="{AC314E75-E293-4FB2-8785-3DEA3129DD6E}"/>
    <hyperlink ref="A7" location="#'5'!A2" display="5" xr:uid="{B55B2C8D-BC0D-43D3-84CC-EFCB40AA9006}"/>
    <hyperlink ref="A8" location="#'6'!A2" display="6" xr:uid="{7A2A9A44-C3E9-4510-9AEA-14930772F860}"/>
    <hyperlink ref="A9" location="#'7'!A2" display="7" xr:uid="{00BD4AB3-D2D0-4F40-BE20-FB63AE3EDCC6}"/>
    <hyperlink ref="A10" location="#'8'!A2" display="8" xr:uid="{2030FEBE-F5BA-4F53-B920-5309C55B7F3E}"/>
    <hyperlink ref="A11" location="#'9'!A2" display="9" xr:uid="{FC8D187B-FF7A-4D79-9F0D-97EDC4CAD9DF}"/>
    <hyperlink ref="A12" location="#'10'!A2" display="10" xr:uid="{849E8C87-8F39-475D-A987-6CF7AFC8E518}"/>
    <hyperlink ref="A13" location="#'11'!A2" display="11" xr:uid="{97094640-1FDE-4A95-81EF-D45EBCE373F0}"/>
    <hyperlink ref="A14" location="#'12'!A2" display="12" xr:uid="{B178D08F-F079-4CFE-AF46-62B494DE3F7C}"/>
    <hyperlink ref="A15" location="#'13'!A2" display="13" xr:uid="{8EAD7C0E-3E4A-4CCC-9D61-E9308506CD95}"/>
    <hyperlink ref="A16" location="#'14'!A2" display="14" xr:uid="{FE741326-BA2F-4C92-B39E-97E12C5AF219}"/>
    <hyperlink ref="A17" location="#'15'!A2" display="15" xr:uid="{56990920-4392-435E-BAA6-3F722B56858C}"/>
    <hyperlink ref="A18" location="#'16'!A2" display="16" xr:uid="{447E10C9-33C2-4AC9-A58C-4AF1A6494118}"/>
    <hyperlink ref="A19" location="#'17'!A2" display="17" xr:uid="{51955E65-C24E-4D18-B20B-152C14F7C8E7}"/>
    <hyperlink ref="A20" location="#'18'!A2" display="18" xr:uid="{0FE6D1D6-0B24-412D-9AED-327589497184}"/>
    <hyperlink ref="A21" location="#'19'!A2" display="19" xr:uid="{133763BA-3698-454B-8D6D-A7BA2516A5E4}"/>
    <hyperlink ref="A22" location="#'20'!A2" display="20" xr:uid="{AF941999-C18A-4DF3-936D-03C7EC8BFBFC}"/>
    <hyperlink ref="A23" location="#'21'!A2" display="21" xr:uid="{1FFC7D8B-DAEF-44AA-8631-3C795F97C943}"/>
    <hyperlink ref="A24" location="#'22'!A2" display="22" xr:uid="{152F4C69-C85C-49F4-AA6A-C9C95D6CFADC}"/>
    <hyperlink ref="A25" location="#'23'!A2" display="23" xr:uid="{F1E53DC3-5533-4654-B09B-EBD40341FB21}"/>
    <hyperlink ref="A26" location="#'24'!A2" display="24" xr:uid="{39721F05-06FB-4D8C-B62F-89AE49BBEF4A}"/>
    <hyperlink ref="A27" location="#'25'!A2" display="25" xr:uid="{44B018C5-8EE5-4EA1-A589-7151B067246C}"/>
    <hyperlink ref="A28" location="#'26'!A2" display="26" xr:uid="{FC0D7646-64B8-494A-A5BA-57B482C69FDE}"/>
    <hyperlink ref="A29" location="#'27'!A2" display="27" xr:uid="{1618EEFB-E576-481B-9D69-CD5D5AFDF0B9}"/>
    <hyperlink ref="A30" location="#'28'!A2" display="28" xr:uid="{EF4CDDFD-911C-47E3-8A08-DA820BEA511B}"/>
    <hyperlink ref="A31" location="#'29'!A2" display="29" xr:uid="{3A38715F-D4CD-4F1B-A527-709469271B2A}"/>
    <hyperlink ref="A32" location="#'30'!A2" display="30" xr:uid="{FCAEAA67-87B3-4D74-8AC9-D9ACB2F22632}"/>
    <hyperlink ref="A33" location="#'31'!A2" display="31" xr:uid="{81DCBBF4-11C1-4213-A6D6-83E6B04E651C}"/>
    <hyperlink ref="A34" location="#'32'!A2" display="32" xr:uid="{3B9CA267-7B93-4792-85A3-8AF131C2C3B0}"/>
    <hyperlink ref="A35" location="#'33'!A2" display="33" xr:uid="{D397E990-E1E2-4ADE-BD04-82CAB0FA23ED}"/>
    <hyperlink ref="A36" location="#'34'!A2" display="34" xr:uid="{DB21663F-78E3-42E8-AB5D-2AFC1AB5627A}"/>
    <hyperlink ref="A37" location="#'35'!A2" display="35" xr:uid="{9C795746-53C2-4DB3-9193-6939190879FC}"/>
    <hyperlink ref="A38" location="#'36'!A2" display="36" xr:uid="{B08AC04B-9D7D-4C56-A032-CAE456C226AA}"/>
    <hyperlink ref="A39" location="#'37'!A2" display="37" xr:uid="{6527F970-D0B4-441E-817A-7DC9F157A1E1}"/>
    <hyperlink ref="A40" location="#'38'!A2" display="38" xr:uid="{06551027-7695-4A66-9265-2AD98A5B2732}"/>
    <hyperlink ref="A41" location="#'39'!A2" display="39" xr:uid="{53D079E7-10F5-444F-8FD0-B06E58F6E474}"/>
    <hyperlink ref="A42" location="#'40'!A2" display="40" xr:uid="{D5FC4935-DC93-492E-8930-03F86115C652}"/>
    <hyperlink ref="A43" location="#'41'!A2" display="41" xr:uid="{B4C39A83-7B05-4CA9-8713-E53625C0FF63}"/>
    <hyperlink ref="A44" location="#'42'!A2" display="42" xr:uid="{7E74F507-E025-4B8C-A802-83F5C1C0C909}"/>
    <hyperlink ref="A45" location="#'43'!A2" display="43" xr:uid="{5FC68698-09A4-4AF5-A3ED-DC4356FA3ED3}"/>
    <hyperlink ref="A46" location="#'44'!A2" display="44" xr:uid="{62468909-256B-4810-9FF0-2A0E9F4A32E5}"/>
    <hyperlink ref="A47" location="#'45'!A2" display="45" xr:uid="{362EA434-E7E1-4193-8830-B5AB5667421A}"/>
    <hyperlink ref="A48" location="#'46'!A2" display="46" xr:uid="{A2A826BC-09E6-48E0-B279-5BC647EDC118}"/>
    <hyperlink ref="A49" location="#'47'!A2" display="47" xr:uid="{86B97666-0125-42F5-BE9F-DF43809E0EB0}"/>
    <hyperlink ref="A50" location="'48'!A1" display="'48'!A1" xr:uid="{6848B558-21AD-4F89-AB66-71ED0B83FDCB}"/>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c r="C1" s="133"/>
      <c r="D1" s="134"/>
      <c r="E1" s="9"/>
      <c r="F1" s="2"/>
      <c r="G1" s="1"/>
      <c r="H1" s="2"/>
      <c r="I1" s="2"/>
      <c r="J1" s="2"/>
      <c r="K1" s="3"/>
      <c r="M1" s="3"/>
      <c r="N1" s="3"/>
    </row>
    <row r="2" spans="1:19" s="26" customFormat="1" ht="27" customHeight="1" x14ac:dyDescent="0.25">
      <c r="A2" s="70" t="s">
        <v>1</v>
      </c>
      <c r="B2" s="135"/>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0</v>
      </c>
      <c r="B5" s="139">
        <f>IFERROR(MEDIAN(B7:B1048576),0)</f>
        <v>0</v>
      </c>
      <c r="C5" s="139"/>
      <c r="D5" s="139">
        <f>IFERROR(AVERAGEIFS(B7:B1048576,B7:B1048576,"&lt;"&amp;(A5+IFERROR(_xlfn.STDEV.S(B7:B1048576),0)),B7:B1048576,"&gt;"&amp;(A5-IFERROR(_xlfn.STDEV.S(B7:B1048576),0))),0)</f>
        <v>0</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5">
      <c r="A26" s="78" t="s">
        <v>9</v>
      </c>
      <c r="B26" s="79"/>
      <c r="C26" s="79"/>
      <c r="D26" s="80"/>
      <c r="E26" s="80"/>
      <c r="F26" s="81"/>
      <c r="G26" s="64"/>
      <c r="H26" s="64"/>
      <c r="I26" s="64"/>
      <c r="J26" s="64"/>
      <c r="L26" s="82"/>
      <c r="Q26" s="66"/>
      <c r="R26" s="66"/>
      <c r="S26" s="66"/>
    </row>
    <row r="27" spans="1:19" s="61" customFormat="1" ht="34.9" customHeight="1" x14ac:dyDescent="0.3">
      <c r="A27" s="58" t="s">
        <v>165</v>
      </c>
      <c r="B27" s="60" t="s">
        <v>4</v>
      </c>
      <c r="C27" s="59" t="s">
        <v>164</v>
      </c>
      <c r="D27" s="60" t="s">
        <v>152</v>
      </c>
      <c r="E27" s="128" t="s">
        <v>21</v>
      </c>
      <c r="F27" s="129"/>
      <c r="G27" s="68"/>
      <c r="H27" s="68"/>
      <c r="I27" s="68"/>
      <c r="J27" s="68"/>
      <c r="M27" s="62"/>
      <c r="N27" s="62"/>
      <c r="Q27" s="63"/>
      <c r="R27" s="63"/>
      <c r="S27" s="63"/>
    </row>
    <row r="28" spans="1:19" s="33" customFormat="1" ht="54" customHeight="1" x14ac:dyDescent="0.35">
      <c r="A28" s="36"/>
      <c r="B28" s="51"/>
      <c r="C28" s="67"/>
      <c r="D28" s="77"/>
      <c r="E28" s="130"/>
      <c r="F28" s="131"/>
      <c r="G28" s="32"/>
      <c r="H28" s="32"/>
      <c r="I28" s="32"/>
      <c r="J28" s="32"/>
      <c r="L28" s="75"/>
      <c r="M28" s="35"/>
      <c r="N28" s="35"/>
      <c r="Q28" s="34"/>
      <c r="R28" s="34"/>
      <c r="S28" s="34"/>
    </row>
    <row r="29" spans="1:19" s="33" customFormat="1" ht="54" customHeight="1" x14ac:dyDescent="0.35">
      <c r="A29" s="36"/>
      <c r="B29" s="51"/>
      <c r="C29" s="67"/>
      <c r="D29" s="77"/>
      <c r="E29" s="130"/>
      <c r="F29" s="131"/>
      <c r="G29" s="32"/>
      <c r="H29" s="32"/>
      <c r="I29" s="32"/>
      <c r="J29" s="32"/>
      <c r="L29" s="75"/>
      <c r="M29" s="35"/>
      <c r="N29" s="35"/>
      <c r="Q29" s="34"/>
      <c r="R29" s="34"/>
      <c r="S29" s="34"/>
    </row>
    <row r="30" spans="1:19" s="33" customFormat="1" ht="54" customHeight="1" x14ac:dyDescent="0.35">
      <c r="A30" s="36"/>
      <c r="B30" s="51"/>
      <c r="C30" s="67"/>
      <c r="D30" s="77"/>
      <c r="E30" s="130"/>
      <c r="F30" s="131"/>
      <c r="G30" s="32"/>
      <c r="H30" s="32"/>
      <c r="I30" s="32"/>
      <c r="J30" s="32"/>
      <c r="L30" s="75"/>
      <c r="M30" s="35"/>
      <c r="N30" s="35"/>
      <c r="Q30" s="34"/>
      <c r="R30" s="34"/>
      <c r="S30" s="34"/>
    </row>
    <row r="31" spans="1:19" s="33" customFormat="1" ht="54" customHeight="1" x14ac:dyDescent="0.35">
      <c r="A31" s="36"/>
      <c r="B31" s="51"/>
      <c r="C31" s="67"/>
      <c r="D31" s="77"/>
      <c r="E31" s="130"/>
      <c r="F31" s="131"/>
      <c r="G31" s="32"/>
      <c r="H31" s="32"/>
      <c r="I31" s="32"/>
      <c r="J31" s="32"/>
      <c r="L31" s="75"/>
      <c r="M31" s="35"/>
      <c r="N31" s="35"/>
      <c r="Q31" s="34"/>
      <c r="R31" s="34"/>
      <c r="S31" s="34"/>
    </row>
    <row r="32" spans="1:19" s="33" customFormat="1" ht="54" customHeight="1" x14ac:dyDescent="0.35">
      <c r="A32" s="36"/>
      <c r="B32" s="51"/>
      <c r="C32" s="67"/>
      <c r="D32" s="77"/>
      <c r="E32" s="130"/>
      <c r="F32" s="131"/>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43" t="s">
        <v>13</v>
      </c>
      <c r="E34" s="143"/>
      <c r="F34" s="144"/>
      <c r="G34" s="37"/>
      <c r="H34" s="37"/>
      <c r="I34" s="37"/>
      <c r="J34" s="37"/>
      <c r="L34" s="38"/>
      <c r="M34" s="30"/>
      <c r="N34" s="30"/>
      <c r="Q34" s="31"/>
      <c r="R34" s="31"/>
      <c r="S34" s="31"/>
    </row>
    <row r="35" spans="1:19" s="29" customFormat="1" ht="54" customHeight="1" x14ac:dyDescent="0.3">
      <c r="A35" s="39" t="s">
        <v>2</v>
      </c>
      <c r="B35" s="51"/>
      <c r="C35" s="52"/>
      <c r="D35" s="140"/>
      <c r="E35" s="141"/>
      <c r="F35" s="142"/>
      <c r="G35" s="37"/>
      <c r="H35" s="37"/>
      <c r="I35" s="37"/>
      <c r="J35" s="37"/>
      <c r="L35" s="38"/>
      <c r="M35" s="30"/>
      <c r="N35" s="30"/>
      <c r="Q35" s="31"/>
      <c r="R35" s="31"/>
      <c r="S35" s="31"/>
    </row>
  </sheetData>
  <mergeCells count="14">
    <mergeCell ref="D35:F35"/>
    <mergeCell ref="D34:F34"/>
    <mergeCell ref="E28:F28"/>
    <mergeCell ref="E32:F32"/>
    <mergeCell ref="E29:F29"/>
    <mergeCell ref="E31:F31"/>
    <mergeCell ref="E27:F27"/>
    <mergeCell ref="E30:F30"/>
    <mergeCell ref="B1:D1"/>
    <mergeCell ref="B2:D2"/>
    <mergeCell ref="B4:C4"/>
    <mergeCell ref="D4:E4"/>
    <mergeCell ref="B5:C5"/>
    <mergeCell ref="D5:E5"/>
  </mergeCells>
  <conditionalFormatting sqref="F1:F3 F8:F25">
    <cfRule type="expression" dxfId="208" priority="5">
      <formula>$F1="VALOR INCONSISTENTE"</formula>
    </cfRule>
  </conditionalFormatting>
  <conditionalFormatting sqref="A9:J27 A28:D32 G28:J32 A33:J53">
    <cfRule type="expression" dxfId="20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6" priority="3">
      <formula>$F4="VALOR INCONSISTENTE"</formula>
    </cfRule>
  </conditionalFormatting>
  <conditionalFormatting sqref="E28:F28">
    <cfRule type="expression" dxfId="205"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204"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20720-1ABB-4C7E-A980-B17504DF28A7}">
  <sheetPr codeName="Planilha39">
    <pageSetUpPr fitToPage="1"/>
  </sheetPr>
  <dimension ref="A1:S21"/>
  <sheetViews>
    <sheetView showGridLines="0" zoomScale="80" zoomScaleNormal="80" workbookViewId="0">
      <pane ySplit="2" topLeftCell="A3" activePane="bottomLeft" state="frozen"/>
      <selection pane="bottomLeft" activeCell="A9" sqref="A9:XFD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168</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22.541249999999998</v>
      </c>
      <c r="B5" s="139">
        <f>IFERROR(MEDIAN(B7:B1048576),0)</f>
        <v>24.35</v>
      </c>
      <c r="C5" s="139"/>
      <c r="D5" s="139">
        <f>IFERROR(AVERAGEIFS(B7:B1048576,B7:B1048576,"&lt;"&amp;(A5+IFERROR(_xlfn.STDEV.S(B7:B1048576),0)),B7:B1048576,"&gt;"&amp;(A5-IFERROR(_xlfn.STDEV.S(B7:B1048576),0))),0)</f>
        <v>22.771666666666665</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220</v>
      </c>
      <c r="B9" s="51">
        <v>14.2</v>
      </c>
      <c r="C9" s="41" t="s">
        <v>169</v>
      </c>
      <c r="D9" s="41" t="s">
        <v>217</v>
      </c>
      <c r="E9" s="42" t="s">
        <v>221</v>
      </c>
      <c r="F9" s="40">
        <v>45391</v>
      </c>
      <c r="G9" s="69" t="s">
        <v>222</v>
      </c>
      <c r="H9" s="41">
        <v>21</v>
      </c>
      <c r="I9" s="41">
        <v>2024</v>
      </c>
      <c r="J9" s="43" t="s">
        <v>219</v>
      </c>
      <c r="L9" s="38"/>
      <c r="M9" s="30"/>
      <c r="N9" s="30"/>
      <c r="Q9" s="31"/>
      <c r="R9" s="31"/>
      <c r="S9" s="31"/>
    </row>
    <row r="10" spans="1:19" s="29" customFormat="1" ht="52.5" customHeight="1" x14ac:dyDescent="0.3">
      <c r="A10" s="36" t="s">
        <v>891</v>
      </c>
      <c r="B10" s="51">
        <v>18</v>
      </c>
      <c r="C10" s="41" t="s">
        <v>169</v>
      </c>
      <c r="D10" s="41" t="s">
        <v>217</v>
      </c>
      <c r="E10" s="42">
        <v>51978129000100</v>
      </c>
      <c r="F10" s="40" t="s">
        <v>692</v>
      </c>
      <c r="G10" s="69" t="s">
        <v>795</v>
      </c>
      <c r="H10" s="41" t="s">
        <v>796</v>
      </c>
      <c r="I10" s="41">
        <v>2024</v>
      </c>
      <c r="J10" s="43" t="s">
        <v>223</v>
      </c>
      <c r="L10" s="38"/>
      <c r="M10" s="30"/>
      <c r="N10" s="30"/>
      <c r="Q10" s="31"/>
      <c r="R10" s="31"/>
      <c r="S10" s="31"/>
    </row>
    <row r="11" spans="1:19" s="29" customFormat="1" ht="52.5" customHeight="1" x14ac:dyDescent="0.3">
      <c r="A11" s="36" t="s">
        <v>883</v>
      </c>
      <c r="B11" s="51">
        <v>24.7</v>
      </c>
      <c r="C11" s="41" t="s">
        <v>169</v>
      </c>
      <c r="D11" s="41" t="s">
        <v>234</v>
      </c>
      <c r="E11" s="42">
        <v>5767666000193</v>
      </c>
      <c r="F11" s="40" t="s">
        <v>884</v>
      </c>
      <c r="G11" s="69" t="s">
        <v>885</v>
      </c>
      <c r="H11" s="41" t="s">
        <v>886</v>
      </c>
      <c r="I11" s="41">
        <v>2024</v>
      </c>
      <c r="J11" s="43" t="s">
        <v>398</v>
      </c>
      <c r="L11" s="38"/>
      <c r="M11" s="30"/>
      <c r="N11" s="30"/>
      <c r="Q11" s="31"/>
      <c r="R11" s="31"/>
      <c r="S11" s="31"/>
    </row>
    <row r="12" spans="1:19" s="29" customFormat="1" ht="52.5" customHeight="1" x14ac:dyDescent="0.3">
      <c r="A12" s="36" t="s">
        <v>887</v>
      </c>
      <c r="B12" s="51">
        <v>25.6</v>
      </c>
      <c r="C12" s="41" t="s">
        <v>263</v>
      </c>
      <c r="D12" s="41" t="s">
        <v>228</v>
      </c>
      <c r="E12" s="42">
        <v>7344949000158</v>
      </c>
      <c r="F12" s="40" t="s">
        <v>787</v>
      </c>
      <c r="G12" s="69" t="s">
        <v>265</v>
      </c>
      <c r="H12" s="41" t="s">
        <v>888</v>
      </c>
      <c r="I12" s="41">
        <v>2023</v>
      </c>
      <c r="J12" s="43" t="s">
        <v>229</v>
      </c>
      <c r="L12" s="38"/>
      <c r="M12" s="30"/>
      <c r="N12" s="30"/>
      <c r="Q12" s="31"/>
      <c r="R12" s="31"/>
      <c r="S12" s="31"/>
    </row>
    <row r="13" spans="1:19" s="29" customFormat="1" ht="52.5" customHeight="1" x14ac:dyDescent="0.3">
      <c r="A13" s="36" t="s">
        <v>889</v>
      </c>
      <c r="B13" s="51">
        <v>29.5</v>
      </c>
      <c r="C13" s="41" t="s">
        <v>169</v>
      </c>
      <c r="D13" s="41" t="s">
        <v>217</v>
      </c>
      <c r="E13" s="42">
        <v>2048610000271</v>
      </c>
      <c r="F13" s="40" t="s">
        <v>890</v>
      </c>
      <c r="G13" s="69" t="s">
        <v>254</v>
      </c>
      <c r="H13" s="41" t="s">
        <v>839</v>
      </c>
      <c r="I13" s="41">
        <v>2024</v>
      </c>
      <c r="J13" s="43" t="s">
        <v>219</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662</v>
      </c>
      <c r="B16" s="51">
        <v>24</v>
      </c>
      <c r="C16" s="67">
        <v>45574.488194444442</v>
      </c>
      <c r="D16" s="77" t="s">
        <v>503</v>
      </c>
      <c r="E16" s="130" t="s">
        <v>663</v>
      </c>
      <c r="F16" s="131"/>
      <c r="G16" s="32"/>
      <c r="H16" s="32"/>
      <c r="I16" s="32"/>
      <c r="J16" s="32"/>
      <c r="L16" s="75"/>
      <c r="M16" s="35"/>
      <c r="N16" s="35"/>
      <c r="Q16" s="34"/>
      <c r="R16" s="34"/>
      <c r="S16" s="34"/>
    </row>
    <row r="17" spans="1:19" s="33" customFormat="1" ht="54" customHeight="1" x14ac:dyDescent="0.35">
      <c r="A17" s="36" t="s">
        <v>497</v>
      </c>
      <c r="B17" s="51">
        <v>19.329999999999998</v>
      </c>
      <c r="C17" s="67">
        <v>45574.488194444442</v>
      </c>
      <c r="D17" s="77" t="s">
        <v>498</v>
      </c>
      <c r="E17" s="130" t="s">
        <v>499</v>
      </c>
      <c r="F17" s="131"/>
      <c r="G17" s="32"/>
      <c r="H17" s="32"/>
      <c r="I17" s="32"/>
      <c r="J17" s="32"/>
      <c r="L17" s="75"/>
      <c r="M17" s="35"/>
      <c r="N17" s="35"/>
      <c r="Q17" s="34"/>
      <c r="R17" s="34"/>
      <c r="S17" s="34"/>
    </row>
    <row r="18" spans="1:19" s="33" customFormat="1" ht="54" customHeight="1" x14ac:dyDescent="0.35">
      <c r="A18" s="36" t="s">
        <v>500</v>
      </c>
      <c r="B18" s="51">
        <v>25</v>
      </c>
      <c r="C18" s="67">
        <v>45574.488194444442</v>
      </c>
      <c r="D18" s="77" t="s">
        <v>501</v>
      </c>
      <c r="E18" s="130" t="s">
        <v>502</v>
      </c>
      <c r="F18" s="145"/>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8:F18"/>
    <mergeCell ref="E15:F15"/>
    <mergeCell ref="E16:F16"/>
    <mergeCell ref="E17:F17"/>
  </mergeCells>
  <conditionalFormatting sqref="F1:F3 F8:F13">
    <cfRule type="expression" dxfId="203" priority="5">
      <formula>$F1="VALOR INCONSISTENTE"</formula>
    </cfRule>
  </conditionalFormatting>
  <conditionalFormatting sqref="A9:J21">
    <cfRule type="expression" dxfId="20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1" priority="3">
      <formula>$F4="VALOR INCONSISTENTE"</formula>
    </cfRule>
  </conditionalFormatting>
  <hyperlinks>
    <hyperlink ref="E16" r:id="rId1" xr:uid="{ADC639C1-7B7B-449C-9A80-F5306457703F}"/>
  </hyperlinks>
  <pageMargins left="0.4" right="0.4" top="0.6" bottom="0.6" header="0.31496062000000002" footer="0.31496062000000002"/>
  <pageSetup paperSize="9" scale="54" fitToHeight="0" orientation="landscape" cellComments="atEnd"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00BE-76AE-4203-B5FE-B98BF8B5CE92}">
  <sheetPr codeName="Planilha40">
    <pageSetUpPr fitToPage="1"/>
  </sheetPr>
  <dimension ref="A1:S21"/>
  <sheetViews>
    <sheetView showGridLines="0" zoomScale="80" zoomScaleNormal="80" workbookViewId="0">
      <pane ySplit="2" topLeftCell="A9" activePane="bottomLeft" state="frozen"/>
      <selection pane="bottomLeft" activeCell="A18" sqref="A18:XFD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170</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14.423749999999998</v>
      </c>
      <c r="B5" s="139">
        <f>IFERROR(MEDIAN(B7:B1048576),0)</f>
        <v>13.074999999999999</v>
      </c>
      <c r="C5" s="139"/>
      <c r="D5" s="139">
        <f>IFERROR(AVERAGEIFS(B7:B1048576,B7:B1048576,"&lt;"&amp;(A5+IFERROR(_xlfn.STDEV.S(B7:B1048576),0)),B7:B1048576,"&gt;"&amp;(A5-IFERROR(_xlfn.STDEV.S(B7:B1048576),0))),0)</f>
        <v>13.325999999999999</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243</v>
      </c>
      <c r="B9" s="51">
        <v>13.16</v>
      </c>
      <c r="C9" s="41" t="s">
        <v>169</v>
      </c>
      <c r="D9" s="41" t="s">
        <v>217</v>
      </c>
      <c r="E9" s="42" t="s">
        <v>244</v>
      </c>
      <c r="F9" s="40">
        <v>45287</v>
      </c>
      <c r="G9" s="69" t="s">
        <v>245</v>
      </c>
      <c r="H9" s="41">
        <v>30</v>
      </c>
      <c r="I9" s="41">
        <v>2023</v>
      </c>
      <c r="J9" s="43" t="s">
        <v>223</v>
      </c>
      <c r="L9" s="38"/>
      <c r="M9" s="30"/>
      <c r="N9" s="30"/>
      <c r="Q9" s="31"/>
      <c r="R9" s="31"/>
      <c r="S9" s="31"/>
    </row>
    <row r="10" spans="1:19" s="29" customFormat="1" ht="52.5" customHeight="1" x14ac:dyDescent="0.3">
      <c r="A10" s="36" t="s">
        <v>664</v>
      </c>
      <c r="B10" s="51">
        <v>10.5</v>
      </c>
      <c r="C10" s="41" t="s">
        <v>169</v>
      </c>
      <c r="D10" s="41" t="s">
        <v>217</v>
      </c>
      <c r="E10" s="42">
        <v>36047635000191</v>
      </c>
      <c r="F10" s="40" t="s">
        <v>665</v>
      </c>
      <c r="G10" s="69" t="s">
        <v>313</v>
      </c>
      <c r="H10" s="41" t="s">
        <v>666</v>
      </c>
      <c r="I10" s="41">
        <v>2024</v>
      </c>
      <c r="J10" s="43" t="s">
        <v>219</v>
      </c>
      <c r="L10" s="38"/>
      <c r="M10" s="30"/>
      <c r="N10" s="30"/>
      <c r="Q10" s="31"/>
      <c r="R10" s="31"/>
      <c r="S10" s="31"/>
    </row>
    <row r="11" spans="1:19" s="29" customFormat="1" ht="52.5" customHeight="1" x14ac:dyDescent="0.3">
      <c r="A11" s="36" t="s">
        <v>248</v>
      </c>
      <c r="B11" s="51">
        <v>12.8</v>
      </c>
      <c r="C11" s="41" t="s">
        <v>169</v>
      </c>
      <c r="D11" s="41" t="s">
        <v>217</v>
      </c>
      <c r="E11" s="42" t="s">
        <v>218</v>
      </c>
      <c r="F11" s="40">
        <v>45393</v>
      </c>
      <c r="G11" s="69" t="s">
        <v>249</v>
      </c>
      <c r="H11" s="41">
        <v>9</v>
      </c>
      <c r="I11" s="41">
        <v>2024</v>
      </c>
      <c r="J11" s="43" t="s">
        <v>247</v>
      </c>
      <c r="L11" s="38"/>
      <c r="M11" s="30"/>
      <c r="N11" s="30"/>
      <c r="Q11" s="31"/>
      <c r="R11" s="31"/>
      <c r="S11" s="31"/>
    </row>
    <row r="12" spans="1:19" s="29" customFormat="1" ht="52.5" customHeight="1" x14ac:dyDescent="0.3">
      <c r="A12" s="36" t="s">
        <v>892</v>
      </c>
      <c r="B12" s="51">
        <v>12.99</v>
      </c>
      <c r="C12" s="41" t="s">
        <v>169</v>
      </c>
      <c r="D12" s="41" t="s">
        <v>217</v>
      </c>
      <c r="E12" s="42">
        <v>51978129000100</v>
      </c>
      <c r="F12" s="40" t="s">
        <v>784</v>
      </c>
      <c r="G12" s="69" t="s">
        <v>266</v>
      </c>
      <c r="H12" s="41" t="s">
        <v>893</v>
      </c>
      <c r="I12" s="41">
        <v>2024</v>
      </c>
      <c r="J12" s="43" t="s">
        <v>219</v>
      </c>
      <c r="L12" s="38"/>
      <c r="M12" s="30"/>
      <c r="N12" s="30"/>
      <c r="Q12" s="31"/>
      <c r="R12" s="31"/>
      <c r="S12" s="31"/>
    </row>
    <row r="13" spans="1:19" s="29" customFormat="1" ht="52.5" customHeight="1" x14ac:dyDescent="0.3">
      <c r="A13" s="36" t="s">
        <v>894</v>
      </c>
      <c r="B13" s="51">
        <v>9.5</v>
      </c>
      <c r="C13" s="41" t="s">
        <v>169</v>
      </c>
      <c r="D13" s="41" t="s">
        <v>217</v>
      </c>
      <c r="E13" s="42">
        <v>51978129000100</v>
      </c>
      <c r="F13" s="40" t="s">
        <v>740</v>
      </c>
      <c r="G13" s="69" t="s">
        <v>328</v>
      </c>
      <c r="H13" s="41" t="s">
        <v>741</v>
      </c>
      <c r="I13" s="41">
        <v>2024</v>
      </c>
      <c r="J13" s="43" t="s">
        <v>219</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667</v>
      </c>
      <c r="B16" s="51">
        <v>17.18</v>
      </c>
      <c r="C16" s="67">
        <v>45574.488194444442</v>
      </c>
      <c r="D16" s="77" t="s">
        <v>669</v>
      </c>
      <c r="E16" s="146" t="s">
        <v>668</v>
      </c>
      <c r="F16" s="131"/>
      <c r="G16" s="32"/>
      <c r="H16" s="32"/>
      <c r="I16" s="32"/>
      <c r="J16" s="32"/>
      <c r="L16" s="75"/>
      <c r="M16" s="35"/>
      <c r="N16" s="35"/>
      <c r="Q16" s="34"/>
      <c r="R16" s="34"/>
      <c r="S16" s="34"/>
    </row>
    <row r="17" spans="1:19" s="33" customFormat="1" ht="54" customHeight="1" x14ac:dyDescent="0.35">
      <c r="A17" s="36" t="s">
        <v>505</v>
      </c>
      <c r="B17" s="51">
        <v>19.27</v>
      </c>
      <c r="C17" s="67">
        <v>45574.488194444442</v>
      </c>
      <c r="D17" s="77" t="s">
        <v>504</v>
      </c>
      <c r="E17" s="130" t="s">
        <v>506</v>
      </c>
      <c r="F17" s="131"/>
      <c r="G17" s="32"/>
      <c r="H17" s="32"/>
      <c r="I17" s="32"/>
      <c r="J17" s="32"/>
      <c r="L17" s="75"/>
      <c r="M17" s="35"/>
      <c r="N17" s="35"/>
      <c r="Q17" s="34"/>
      <c r="R17" s="34"/>
      <c r="S17" s="34"/>
    </row>
    <row r="18" spans="1:19" s="33" customFormat="1" ht="54" customHeight="1" x14ac:dyDescent="0.35">
      <c r="A18" s="36" t="s">
        <v>670</v>
      </c>
      <c r="B18" s="51">
        <v>19.989999999999998</v>
      </c>
      <c r="C18" s="67">
        <v>45574.488194444442</v>
      </c>
      <c r="D18" s="77" t="s">
        <v>672</v>
      </c>
      <c r="E18" s="146" t="s">
        <v>671</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200" priority="19">
      <formula>$F1="VALOR INCONSISTENTE"</formula>
    </cfRule>
  </conditionalFormatting>
  <conditionalFormatting sqref="A19:J39 A9:J9 A11:J11 A13:J15 G16:J18 E17:F18 A16:D18">
    <cfRule type="expression" dxfId="199" priority="1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8" priority="17">
      <formula>$F4="VALOR INCONSISTENTE"</formula>
    </cfRule>
  </conditionalFormatting>
  <conditionalFormatting sqref="E16:F16">
    <cfRule type="expression" dxfId="197" priority="16">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0:J10">
    <cfRule type="expression" dxfId="196" priority="10">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2:J12">
    <cfRule type="expression" dxfId="195" priority="5">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6" r:id="rId1" location="derivacao=87" xr:uid="{0F8371B5-B94A-42E8-9E7C-9B2ED93EEBC7}"/>
    <hyperlink ref="E18" r:id="rId2" location="derivacao=111" display="https://www.lojaplasvale.com.br/bandeja-de-plastico-retangular-branca-7l-plasvale-45x30x8cm-cxlxa?utm_source=google&amp;utm_medium=Shopping&amp;utm_campaign=bandeja-de-plastico-retangular-branca-7l-plasvale-45x30x8cm-cxlxa&amp;inStock&amp;gad_source=4&amp;gclid=EAIaIQobChMInfmlhdW4iAMV1mJIAB05fyhpEAQYBSABEgKVIvD_BwE#derivacao=111" xr:uid="{8BF4DCF8-2215-468D-8B45-A34D2A8BD696}"/>
  </hyperlinks>
  <pageMargins left="0.4" right="0.4" top="0.6" bottom="0.6" header="0.31496062000000002" footer="0.31496062000000002"/>
  <pageSetup paperSize="9" scale="54" fitToHeight="0" orientation="landscape" cellComments="atEnd"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AAA86-4F4B-4D15-ADD7-A9C4D19376F3}">
  <sheetPr codeName="Planilha41">
    <pageSetUpPr fitToPage="1"/>
  </sheetPr>
  <dimension ref="A1:S20"/>
  <sheetViews>
    <sheetView showGridLines="0" zoomScale="80" zoomScaleNormal="80" workbookViewId="0">
      <pane ySplit="2" topLeftCell="A7" activePane="bottomLeft" state="frozen"/>
      <selection pane="bottomLeft" activeCell="A11" sqref="A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171</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40.914285714285718</v>
      </c>
      <c r="B5" s="139">
        <f>IFERROR(MEDIAN(B7:B1048576),0)</f>
        <v>37.6</v>
      </c>
      <c r="C5" s="139"/>
      <c r="D5" s="139">
        <f>IFERROR(AVERAGEIFS(B7:B1048576,B7:B1048576,"&lt;"&amp;(A5+IFERROR(_xlfn.STDEV.S(B7:B1048576),0)),B7:B1048576,"&gt;"&amp;(A5-IFERROR(_xlfn.STDEV.S(B7:B1048576),0))),0)</f>
        <v>37.387500000000003</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901</v>
      </c>
      <c r="B9" s="51">
        <v>33.4</v>
      </c>
      <c r="C9" s="41" t="s">
        <v>227</v>
      </c>
      <c r="D9" s="41" t="s">
        <v>228</v>
      </c>
      <c r="E9" s="42">
        <v>9508504000191</v>
      </c>
      <c r="F9" s="40" t="s">
        <v>739</v>
      </c>
      <c r="G9" s="69" t="s">
        <v>288</v>
      </c>
      <c r="H9" s="41" t="s">
        <v>902</v>
      </c>
      <c r="I9" s="41">
        <v>2023</v>
      </c>
      <c r="J9" s="43" t="s">
        <v>229</v>
      </c>
      <c r="L9" s="38"/>
      <c r="M9" s="30"/>
      <c r="N9" s="30"/>
      <c r="Q9" s="31"/>
      <c r="R9" s="31"/>
      <c r="S9" s="31"/>
    </row>
    <row r="10" spans="1:19" s="29" customFormat="1" ht="52.5" customHeight="1" x14ac:dyDescent="0.3">
      <c r="A10" s="36" t="s">
        <v>903</v>
      </c>
      <c r="B10" s="51">
        <v>37.6</v>
      </c>
      <c r="C10" s="41" t="s">
        <v>169</v>
      </c>
      <c r="D10" s="41" t="s">
        <v>224</v>
      </c>
      <c r="E10" s="42">
        <v>266051000160</v>
      </c>
      <c r="F10" s="40" t="s">
        <v>804</v>
      </c>
      <c r="G10" s="69" t="s">
        <v>904</v>
      </c>
      <c r="H10" s="41" t="s">
        <v>905</v>
      </c>
      <c r="I10" s="41">
        <v>2023</v>
      </c>
      <c r="J10" s="43" t="s">
        <v>226</v>
      </c>
      <c r="L10" s="38"/>
      <c r="M10" s="30"/>
      <c r="N10" s="30"/>
      <c r="Q10" s="31"/>
      <c r="R10" s="31"/>
      <c r="S10" s="31"/>
    </row>
    <row r="11" spans="1:19" s="29" customFormat="1" ht="52.5" customHeight="1" x14ac:dyDescent="0.3">
      <c r="A11" s="36" t="s">
        <v>906</v>
      </c>
      <c r="B11" s="51">
        <v>30</v>
      </c>
      <c r="C11" s="41" t="s">
        <v>227</v>
      </c>
      <c r="D11" s="41" t="s">
        <v>224</v>
      </c>
      <c r="E11" s="42">
        <v>32241030000186</v>
      </c>
      <c r="F11" s="40" t="s">
        <v>724</v>
      </c>
      <c r="G11" s="69" t="s">
        <v>318</v>
      </c>
      <c r="H11" s="41" t="s">
        <v>319</v>
      </c>
      <c r="I11" s="41">
        <v>2023</v>
      </c>
      <c r="J11" s="43" t="s">
        <v>231</v>
      </c>
      <c r="L11" s="38"/>
      <c r="M11" s="30"/>
      <c r="N11" s="30"/>
      <c r="Q11" s="31"/>
      <c r="R11" s="31"/>
      <c r="S11" s="31"/>
    </row>
    <row r="12" spans="1:19" s="29" customFormat="1" ht="52.5" customHeight="1" x14ac:dyDescent="0.3">
      <c r="A12" s="36" t="s">
        <v>897</v>
      </c>
      <c r="B12" s="51">
        <v>32</v>
      </c>
      <c r="C12" s="41" t="s">
        <v>227</v>
      </c>
      <c r="D12" s="41" t="s">
        <v>234</v>
      </c>
      <c r="E12" s="42">
        <v>46492941000190</v>
      </c>
      <c r="F12" s="40" t="s">
        <v>898</v>
      </c>
      <c r="G12" s="69" t="s">
        <v>899</v>
      </c>
      <c r="H12" s="41" t="s">
        <v>900</v>
      </c>
      <c r="I12" s="41">
        <v>2024</v>
      </c>
      <c r="J12" s="43" t="s">
        <v>237</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507</v>
      </c>
      <c r="B15" s="51">
        <v>46.55</v>
      </c>
      <c r="C15" s="67">
        <v>45574.488194444442</v>
      </c>
      <c r="D15" s="77" t="s">
        <v>508</v>
      </c>
      <c r="E15" s="130" t="s">
        <v>509</v>
      </c>
      <c r="F15" s="131"/>
      <c r="G15" s="32"/>
      <c r="H15" s="32"/>
      <c r="I15" s="32"/>
      <c r="J15" s="32"/>
      <c r="L15" s="75"/>
      <c r="M15" s="35"/>
      <c r="N15" s="35"/>
      <c r="Q15" s="34"/>
      <c r="R15" s="34"/>
      <c r="S15" s="34"/>
    </row>
    <row r="16" spans="1:19" s="33" customFormat="1" ht="54" customHeight="1" x14ac:dyDescent="0.35">
      <c r="A16" s="36" t="s">
        <v>676</v>
      </c>
      <c r="B16" s="51">
        <v>52.9</v>
      </c>
      <c r="C16" s="67">
        <v>45574.488194444442</v>
      </c>
      <c r="D16" s="77" t="s">
        <v>672</v>
      </c>
      <c r="E16" s="130" t="s">
        <v>677</v>
      </c>
      <c r="F16" s="131"/>
      <c r="G16" s="32"/>
      <c r="H16" s="32"/>
      <c r="I16" s="32"/>
      <c r="J16" s="32"/>
      <c r="L16" s="75"/>
      <c r="M16" s="35"/>
      <c r="N16" s="35"/>
      <c r="Q16" s="34"/>
      <c r="R16" s="34"/>
      <c r="S16" s="34"/>
    </row>
    <row r="17" spans="1:19" s="33" customFormat="1" ht="54" customHeight="1" x14ac:dyDescent="0.35">
      <c r="A17" s="36" t="s">
        <v>678</v>
      </c>
      <c r="B17" s="51">
        <v>53.95</v>
      </c>
      <c r="C17" s="67">
        <v>45574.488194444442</v>
      </c>
      <c r="D17" s="77" t="s">
        <v>504</v>
      </c>
      <c r="E17" s="130" t="s">
        <v>679</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194" priority="6">
      <formula>$F1="VALOR INCONSISTENTE"</formula>
    </cfRule>
  </conditionalFormatting>
  <conditionalFormatting sqref="A18:J30 G15:J17 A15:D17 A9:J14">
    <cfRule type="expression" dxfId="193"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2" priority="4">
      <formula>$F4="VALOR INCONSISTENTE"</formula>
    </cfRule>
  </conditionalFormatting>
  <conditionalFormatting sqref="E15:F17">
    <cfRule type="expression" dxfId="191" priority="1">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7" r:id="rId1" xr:uid="{82714F33-AE2D-458A-930E-1961444327B3}"/>
    <hyperlink ref="E16" r:id="rId2" location="derivacao=114" display="https://www.lojaplasvale.com.br/caixa-plastica-empilhavel-com-tampa-10l-plasvale-44x29x13cm-cxlxa?utm_source=google&amp;utm_medium=Shopping&amp;utm_campaign=caixa-plastica-empilhavel-com-tampa-10l-plasvale-44x29x13cm-cxlxa&amp;inStock&amp;gad_source=4&amp;gclid=EAIaIQobChMI3aWRt9i4iAMV6V9IAB3K2jusEAQYASABEgInpfD_BwE#derivacao=114" xr:uid="{B1EBA048-6CD2-4EDD-BD52-5618A340D89D}"/>
  </hyperlinks>
  <pageMargins left="0.4" right="0.4" top="0.6" bottom="0.6" header="0.31496062000000002" footer="0.31496062000000002"/>
  <pageSetup paperSize="9" scale="54" fitToHeight="0" orientation="landscape" cellComments="atEnd"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CCF65-9AEF-441E-8199-8D71BABA004A}">
  <sheetPr codeName="Planilha42">
    <pageSetUpPr fitToPage="1"/>
  </sheetPr>
  <dimension ref="A1:S17"/>
  <sheetViews>
    <sheetView showGridLines="0" zoomScale="80" zoomScaleNormal="80" workbookViewId="0">
      <pane ySplit="2" topLeftCell="A3" activePane="bottomLeft" state="frozen"/>
      <selection pane="bottomLeft" activeCell="A9" sqref="A9:XFD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172</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120.55500000000001</v>
      </c>
      <c r="B5" s="139">
        <f>IFERROR(MEDIAN(B7:B1048576),0)</f>
        <v>121.74000000000001</v>
      </c>
      <c r="C5" s="139"/>
      <c r="D5" s="139">
        <f>IFERROR(AVERAGEIFS(B7:B1048576,B7:B1048576,"&lt;"&amp;(A5+IFERROR(_xlfn.STDEV.S(B7:B1048576),0)),B7:B1048576,"&gt;"&amp;(A5-IFERROR(_xlfn.STDEV.S(B7:B1048576),0))),0)</f>
        <v>130.75333333333333</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680</v>
      </c>
      <c r="B9" s="51">
        <v>89.96</v>
      </c>
      <c r="C9" s="41" t="s">
        <v>289</v>
      </c>
      <c r="D9" s="41" t="s">
        <v>234</v>
      </c>
      <c r="E9" s="42">
        <v>7634816000116</v>
      </c>
      <c r="F9" s="40" t="s">
        <v>681</v>
      </c>
      <c r="G9" s="69" t="s">
        <v>682</v>
      </c>
      <c r="H9" s="41" t="s">
        <v>683</v>
      </c>
      <c r="I9" s="41">
        <v>2024</v>
      </c>
      <c r="J9" s="43" t="s">
        <v>237</v>
      </c>
      <c r="L9" s="38"/>
      <c r="M9" s="30"/>
      <c r="N9" s="30"/>
      <c r="Q9" s="31"/>
      <c r="R9" s="31"/>
      <c r="S9" s="31"/>
    </row>
    <row r="10" spans="1:19" s="65" customFormat="1" ht="40.15" customHeight="1" x14ac:dyDescent="0.35">
      <c r="A10" s="78" t="s">
        <v>9</v>
      </c>
      <c r="B10" s="79"/>
      <c r="C10" s="79"/>
      <c r="D10" s="80"/>
      <c r="E10" s="80"/>
      <c r="F10" s="81"/>
      <c r="G10" s="64"/>
      <c r="H10" s="64"/>
      <c r="I10" s="64"/>
      <c r="J10" s="64"/>
      <c r="L10" s="82"/>
      <c r="Q10" s="66"/>
      <c r="R10" s="66"/>
      <c r="S10" s="66"/>
    </row>
    <row r="11" spans="1:19" s="61" customFormat="1" ht="34.9" customHeight="1" x14ac:dyDescent="0.3">
      <c r="A11" s="58" t="s">
        <v>165</v>
      </c>
      <c r="B11" s="60" t="s">
        <v>4</v>
      </c>
      <c r="C11" s="59" t="s">
        <v>164</v>
      </c>
      <c r="D11" s="60" t="s">
        <v>152</v>
      </c>
      <c r="E11" s="128" t="s">
        <v>21</v>
      </c>
      <c r="F11" s="129"/>
      <c r="G11" s="68"/>
      <c r="H11" s="68"/>
      <c r="I11" s="68"/>
      <c r="J11" s="68"/>
      <c r="M11" s="62"/>
      <c r="N11" s="62"/>
      <c r="Q11" s="63"/>
      <c r="R11" s="63"/>
      <c r="S11" s="63"/>
    </row>
    <row r="12" spans="1:19" s="33" customFormat="1" ht="54" customHeight="1" x14ac:dyDescent="0.35">
      <c r="A12" s="36" t="s">
        <v>907</v>
      </c>
      <c r="B12" s="51">
        <v>148.78</v>
      </c>
      <c r="C12" s="67">
        <v>45574.488194444442</v>
      </c>
      <c r="D12" s="77" t="s">
        <v>909</v>
      </c>
      <c r="E12" s="130" t="s">
        <v>908</v>
      </c>
      <c r="F12" s="131"/>
      <c r="G12" s="32"/>
      <c r="H12" s="32"/>
      <c r="I12" s="32"/>
      <c r="J12" s="32"/>
      <c r="L12" s="75"/>
      <c r="M12" s="35"/>
      <c r="N12" s="35"/>
      <c r="Q12" s="34"/>
      <c r="R12" s="34"/>
      <c r="S12" s="34"/>
    </row>
    <row r="13" spans="1:19" s="33" customFormat="1" ht="54" customHeight="1" x14ac:dyDescent="0.35">
      <c r="A13" s="36" t="s">
        <v>511</v>
      </c>
      <c r="B13" s="51">
        <v>101.48</v>
      </c>
      <c r="C13" s="67">
        <v>45574.488194444442</v>
      </c>
      <c r="D13" s="77" t="s">
        <v>512</v>
      </c>
      <c r="E13" s="130" t="s">
        <v>513</v>
      </c>
      <c r="F13" s="131"/>
      <c r="G13" s="32"/>
      <c r="H13" s="32"/>
      <c r="I13" s="32"/>
      <c r="J13" s="32"/>
      <c r="L13" s="75"/>
      <c r="M13" s="35"/>
      <c r="N13" s="35"/>
      <c r="Q13" s="34"/>
      <c r="R13" s="34"/>
      <c r="S13" s="34"/>
    </row>
    <row r="14" spans="1:19" s="33" customFormat="1" ht="54" customHeight="1" x14ac:dyDescent="0.35">
      <c r="A14" s="36" t="s">
        <v>684</v>
      </c>
      <c r="B14" s="51">
        <v>142</v>
      </c>
      <c r="C14" s="67">
        <v>45574.488194444442</v>
      </c>
      <c r="D14" s="77" t="s">
        <v>686</v>
      </c>
      <c r="E14" s="146" t="s">
        <v>685</v>
      </c>
      <c r="F14" s="131"/>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43" t="s">
        <v>13</v>
      </c>
      <c r="E16" s="143"/>
      <c r="F16" s="144"/>
      <c r="G16" s="37"/>
      <c r="H16" s="37"/>
      <c r="I16" s="37"/>
      <c r="J16" s="37"/>
      <c r="L16" s="38"/>
      <c r="M16" s="30"/>
      <c r="N16" s="30"/>
      <c r="Q16" s="31"/>
      <c r="R16" s="31"/>
      <c r="S16" s="31"/>
    </row>
    <row r="17" spans="1:19" s="29" customFormat="1" ht="54" customHeight="1" x14ac:dyDescent="0.3">
      <c r="A17" s="39" t="s">
        <v>2</v>
      </c>
      <c r="B17" s="51"/>
      <c r="C17" s="52"/>
      <c r="D17" s="140"/>
      <c r="E17" s="141"/>
      <c r="F17" s="142"/>
      <c r="G17" s="37"/>
      <c r="H17" s="37"/>
      <c r="I17" s="37"/>
      <c r="J17" s="37"/>
      <c r="L17" s="38"/>
      <c r="M17" s="30"/>
      <c r="N17" s="30"/>
      <c r="Q17" s="31"/>
      <c r="R17" s="31"/>
      <c r="S17" s="31"/>
    </row>
  </sheetData>
  <mergeCells count="12">
    <mergeCell ref="B1:D1"/>
    <mergeCell ref="B2:D2"/>
    <mergeCell ref="B4:C4"/>
    <mergeCell ref="D4:E4"/>
    <mergeCell ref="B5:C5"/>
    <mergeCell ref="D5:E5"/>
    <mergeCell ref="D16:F16"/>
    <mergeCell ref="D17:F17"/>
    <mergeCell ref="E11:F11"/>
    <mergeCell ref="E13:F13"/>
    <mergeCell ref="E14:F14"/>
    <mergeCell ref="E12:F12"/>
  </mergeCells>
  <conditionalFormatting sqref="F1:F3 F8:F9">
    <cfRule type="expression" dxfId="190" priority="5">
      <formula>$F1="VALOR INCONSISTENTE"</formula>
    </cfRule>
  </conditionalFormatting>
  <conditionalFormatting sqref="A9:J25">
    <cfRule type="expression" dxfId="18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8" priority="3">
      <formula>$F4="VALOR INCONSISTENTE"</formula>
    </cfRule>
  </conditionalFormatting>
  <hyperlinks>
    <hyperlink ref="E14" r:id="rId1" xr:uid="{7C1FA16C-6D1E-4706-B2CE-A44CD2E96DDC}"/>
    <hyperlink ref="E12" r:id="rId2" display="https://www.magazineluiza.com.br/chaleira-inox-multiuso-35l-inducao-art-inox-art-inox/p/hkdkcdjhf4/ud/chcl/?&amp;seller_id=gastrobelequipamentos&amp;utm_source=google&amp;utm_medium=cpc&amp;utm_term=76944&amp;utm_campaign=google_eco_per_ven_pla_uti_sor_3p_cm-dec-ud-b&amp;utm_content=&amp;partner_id=76944&amp;gclsrc=aw.ds&amp;gclid=CjwKCAjwooq3BhB3EiwAYqYoEvVGEq7Eb7Dc4-C4TJkH1gLCmOA-S8UgD2saVbv4i462JiGxyp6EuxoCAzoQAvD_BwE" xr:uid="{F03D718A-9D2C-49BF-819B-570C3009C16A}"/>
  </hyperlinks>
  <pageMargins left="0.4" right="0.4" top="0.6" bottom="0.6" header="0.31496062000000002" footer="0.31496062000000002"/>
  <pageSetup paperSize="9" scale="54" fitToHeight="0" orientation="landscape" cellComments="atEnd"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35463-F496-4F05-8ABE-6B327FA9C732}">
  <sheetPr codeName="Planilha43">
    <pageSetUpPr fitToPage="1"/>
  </sheetPr>
  <dimension ref="A1:S22"/>
  <sheetViews>
    <sheetView showGridLines="0" zoomScale="80" zoomScaleNormal="80" workbookViewId="0">
      <pane ySplit="2" topLeftCell="A7" activePane="bottomLeft" state="frozen"/>
      <selection pane="bottomLeft" activeCell="A17" sqref="A17:XFD1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173</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2.8055555555555554</v>
      </c>
      <c r="B5" s="139">
        <f>IFERROR(MEDIAN(B7:B1048576),0)</f>
        <v>2.56</v>
      </c>
      <c r="C5" s="139"/>
      <c r="D5" s="139">
        <f>IFERROR(AVERAGEIFS(B7:B1048576,B7:B1048576,"&lt;"&amp;(A5+IFERROR(_xlfn.STDEV.S(B7:B1048576),0)),B7:B1048576,"&gt;"&amp;(A5-IFERROR(_xlfn.STDEV.S(B7:B1048576),0))),0)</f>
        <v>2.5225</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275</v>
      </c>
      <c r="B9" s="51">
        <v>2.12</v>
      </c>
      <c r="C9" s="41" t="s">
        <v>169</v>
      </c>
      <c r="D9" s="41" t="s">
        <v>217</v>
      </c>
      <c r="E9" s="42">
        <v>13745092000180</v>
      </c>
      <c r="F9" s="40" t="s">
        <v>701</v>
      </c>
      <c r="G9" s="69" t="s">
        <v>276</v>
      </c>
      <c r="H9" s="41" t="s">
        <v>910</v>
      </c>
      <c r="I9" s="41">
        <v>2024</v>
      </c>
      <c r="J9" s="43" t="s">
        <v>219</v>
      </c>
      <c r="L9" s="38"/>
      <c r="M9" s="30"/>
      <c r="N9" s="30"/>
      <c r="Q9" s="31"/>
      <c r="R9" s="31"/>
      <c r="S9" s="31"/>
    </row>
    <row r="10" spans="1:19" s="29" customFormat="1" ht="52.5" customHeight="1" x14ac:dyDescent="0.3">
      <c r="A10" s="36" t="s">
        <v>911</v>
      </c>
      <c r="B10" s="51">
        <v>3.6</v>
      </c>
      <c r="C10" s="41" t="s">
        <v>169</v>
      </c>
      <c r="D10" s="41" t="s">
        <v>217</v>
      </c>
      <c r="E10" s="42">
        <v>37698148000151</v>
      </c>
      <c r="F10" s="40" t="s">
        <v>912</v>
      </c>
      <c r="G10" s="69" t="s">
        <v>913</v>
      </c>
      <c r="H10" s="41" t="s">
        <v>698</v>
      </c>
      <c r="I10" s="41">
        <v>2024</v>
      </c>
      <c r="J10" s="43" t="s">
        <v>247</v>
      </c>
      <c r="L10" s="38"/>
      <c r="M10" s="30"/>
      <c r="N10" s="30"/>
      <c r="Q10" s="31"/>
      <c r="R10" s="31"/>
      <c r="S10" s="31"/>
    </row>
    <row r="11" spans="1:19" s="29" customFormat="1" ht="52.5" customHeight="1" x14ac:dyDescent="0.3">
      <c r="A11" s="36" t="s">
        <v>273</v>
      </c>
      <c r="B11" s="51">
        <v>3.5</v>
      </c>
      <c r="C11" s="41" t="s">
        <v>169</v>
      </c>
      <c r="D11" s="41" t="s">
        <v>217</v>
      </c>
      <c r="E11" s="42" t="s">
        <v>241</v>
      </c>
      <c r="F11" s="40">
        <v>45204</v>
      </c>
      <c r="G11" s="69" t="s">
        <v>274</v>
      </c>
      <c r="H11" s="41">
        <v>127</v>
      </c>
      <c r="I11" s="41">
        <v>2023</v>
      </c>
      <c r="J11" s="43" t="s">
        <v>223</v>
      </c>
      <c r="L11" s="38"/>
      <c r="M11" s="30"/>
      <c r="N11" s="30"/>
      <c r="Q11" s="31"/>
      <c r="R11" s="31"/>
      <c r="S11" s="31"/>
    </row>
    <row r="12" spans="1:19" s="29" customFormat="1" ht="52.5" customHeight="1" x14ac:dyDescent="0.3">
      <c r="A12" s="36" t="s">
        <v>914</v>
      </c>
      <c r="B12" s="51">
        <v>2.13</v>
      </c>
      <c r="C12" s="41" t="s">
        <v>169</v>
      </c>
      <c r="D12" s="41" t="s">
        <v>217</v>
      </c>
      <c r="E12" s="42">
        <v>36047635000191</v>
      </c>
      <c r="F12" s="40" t="s">
        <v>915</v>
      </c>
      <c r="G12" s="69" t="s">
        <v>250</v>
      </c>
      <c r="H12" s="41" t="s">
        <v>916</v>
      </c>
      <c r="I12" s="41">
        <v>2023</v>
      </c>
      <c r="J12" s="43" t="s">
        <v>219</v>
      </c>
      <c r="L12" s="38"/>
      <c r="M12" s="30"/>
      <c r="N12" s="30"/>
      <c r="Q12" s="31"/>
      <c r="R12" s="31"/>
      <c r="S12" s="31"/>
    </row>
    <row r="13" spans="1:19" s="29" customFormat="1" ht="52.5" customHeight="1" x14ac:dyDescent="0.3">
      <c r="A13" s="36" t="s">
        <v>279</v>
      </c>
      <c r="B13" s="51">
        <v>3.81</v>
      </c>
      <c r="C13" s="41" t="s">
        <v>227</v>
      </c>
      <c r="D13" s="41" t="s">
        <v>228</v>
      </c>
      <c r="E13" s="42" t="s">
        <v>264</v>
      </c>
      <c r="F13" s="40">
        <v>45216</v>
      </c>
      <c r="G13" s="69" t="s">
        <v>278</v>
      </c>
      <c r="H13" s="41">
        <v>166</v>
      </c>
      <c r="I13" s="41">
        <v>2023</v>
      </c>
      <c r="J13" s="43" t="s">
        <v>229</v>
      </c>
      <c r="L13" s="38"/>
      <c r="M13" s="30"/>
      <c r="N13" s="30"/>
      <c r="Q13" s="31"/>
      <c r="R13" s="31"/>
      <c r="S13" s="31"/>
    </row>
    <row r="14" spans="1:19" s="29" customFormat="1" ht="52.5" customHeight="1" x14ac:dyDescent="0.3">
      <c r="A14" s="36" t="s">
        <v>917</v>
      </c>
      <c r="B14" s="51">
        <v>2.44</v>
      </c>
      <c r="C14" s="41" t="s">
        <v>262</v>
      </c>
      <c r="D14" s="41" t="s">
        <v>234</v>
      </c>
      <c r="E14" s="42">
        <v>38903127000193</v>
      </c>
      <c r="F14" s="40" t="s">
        <v>918</v>
      </c>
      <c r="G14" s="69" t="s">
        <v>919</v>
      </c>
      <c r="H14" s="41" t="s">
        <v>920</v>
      </c>
      <c r="I14" s="41">
        <v>2023</v>
      </c>
      <c r="J14" s="43" t="s">
        <v>237</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687</v>
      </c>
      <c r="B17" s="51">
        <v>2.19</v>
      </c>
      <c r="C17" s="67">
        <v>45574.488194444442</v>
      </c>
      <c r="D17" s="77" t="s">
        <v>561</v>
      </c>
      <c r="E17" s="146" t="s">
        <v>688</v>
      </c>
      <c r="F17" s="131"/>
      <c r="G17" s="32"/>
      <c r="H17" s="32"/>
      <c r="I17" s="32"/>
      <c r="J17" s="32"/>
      <c r="L17" s="75"/>
      <c r="M17" s="35"/>
      <c r="N17" s="35"/>
      <c r="Q17" s="34"/>
      <c r="R17" s="34"/>
      <c r="S17" s="34"/>
    </row>
    <row r="18" spans="1:19" s="33" customFormat="1" ht="54" customHeight="1" x14ac:dyDescent="0.35">
      <c r="A18" s="36" t="s">
        <v>515</v>
      </c>
      <c r="B18" s="51">
        <v>2.9</v>
      </c>
      <c r="C18" s="67">
        <v>45574.488194444442</v>
      </c>
      <c r="D18" s="77" t="s">
        <v>516</v>
      </c>
      <c r="E18" s="130" t="s">
        <v>517</v>
      </c>
      <c r="F18" s="131"/>
      <c r="G18" s="32"/>
      <c r="H18" s="32"/>
      <c r="I18" s="32"/>
      <c r="J18" s="32"/>
      <c r="L18" s="75"/>
      <c r="M18" s="35"/>
      <c r="N18" s="35"/>
      <c r="Q18" s="34"/>
      <c r="R18" s="34"/>
      <c r="S18" s="34"/>
    </row>
    <row r="19" spans="1:19" s="33" customFormat="1" ht="54" customHeight="1" x14ac:dyDescent="0.35">
      <c r="A19" s="36" t="s">
        <v>689</v>
      </c>
      <c r="B19" s="51">
        <v>2.56</v>
      </c>
      <c r="C19" s="67">
        <v>45574.488194444442</v>
      </c>
      <c r="D19" s="77" t="s">
        <v>691</v>
      </c>
      <c r="E19" s="146" t="s">
        <v>690</v>
      </c>
      <c r="F19" s="131"/>
      <c r="G19" s="32"/>
      <c r="H19" s="32"/>
      <c r="I19" s="32"/>
      <c r="J19" s="32"/>
      <c r="L19" s="75"/>
      <c r="M19" s="35"/>
      <c r="N19" s="35"/>
      <c r="Q19" s="34"/>
      <c r="R19" s="34"/>
      <c r="S19" s="34"/>
    </row>
    <row r="20" spans="1:19" ht="40.15" customHeight="1" x14ac:dyDescent="0.25">
      <c r="A20" s="72" t="s">
        <v>10</v>
      </c>
      <c r="B20" s="8"/>
      <c r="C20" s="71"/>
      <c r="D20" s="44"/>
      <c r="E20" s="45"/>
      <c r="F20" s="46"/>
      <c r="G20" s="6"/>
      <c r="H20" s="6"/>
      <c r="I20" s="6"/>
      <c r="J20" s="6"/>
      <c r="L20" s="4"/>
      <c r="M20" s="3"/>
      <c r="N20" s="3"/>
      <c r="Q20" s="5"/>
      <c r="R20" s="5"/>
      <c r="S20" s="5"/>
    </row>
    <row r="21" spans="1:19" s="29" customFormat="1" ht="34.9" customHeight="1" x14ac:dyDescent="0.3">
      <c r="A21" s="73" t="s">
        <v>11</v>
      </c>
      <c r="B21" s="74" t="s">
        <v>4</v>
      </c>
      <c r="C21" s="74" t="s">
        <v>12</v>
      </c>
      <c r="D21" s="143" t="s">
        <v>13</v>
      </c>
      <c r="E21" s="143"/>
      <c r="F21" s="144"/>
      <c r="G21" s="37"/>
      <c r="H21" s="37"/>
      <c r="I21" s="37"/>
      <c r="J21" s="37"/>
      <c r="L21" s="38"/>
      <c r="M21" s="30"/>
      <c r="N21" s="30"/>
      <c r="Q21" s="31"/>
      <c r="R21" s="31"/>
      <c r="S21" s="31"/>
    </row>
    <row r="22" spans="1:19" s="29" customFormat="1" ht="54" customHeight="1" x14ac:dyDescent="0.3">
      <c r="A22" s="39" t="s">
        <v>2</v>
      </c>
      <c r="B22" s="51"/>
      <c r="C22" s="52"/>
      <c r="D22" s="140"/>
      <c r="E22" s="141"/>
      <c r="F22" s="142"/>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187" priority="5">
      <formula>$F1="VALOR INCONSISTENTE"</formula>
    </cfRule>
  </conditionalFormatting>
  <conditionalFormatting sqref="A9:J16 A20:J29 G17:J19 A17:D19 E18:F19">
    <cfRule type="expression" dxfId="18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5" priority="3">
      <formula>$F4="VALOR INCONSISTENTE"</formula>
    </cfRule>
  </conditionalFormatting>
  <conditionalFormatting sqref="E17:F17">
    <cfRule type="expression" dxfId="184"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D8C871BB-565C-49D0-8EC7-6CB409B5162D}"/>
    <hyperlink ref="E19" r:id="rId2" xr:uid="{83CF3648-EAEB-4EFB-87E7-1AEFDF503312}"/>
  </hyperlinks>
  <pageMargins left="0.4" right="0.4" top="0.6" bottom="0.6" header="0.31496062000000002" footer="0.31496062000000002"/>
  <pageSetup paperSize="9" scale="54" fitToHeight="0" orientation="landscape" cellComments="atEnd"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1FE15-4F01-4D39-B25F-B13444CA351B}">
  <sheetPr codeName="Planilha44">
    <pageSetUpPr fitToPage="1"/>
  </sheetPr>
  <dimension ref="A1:S19"/>
  <sheetViews>
    <sheetView showGridLines="0" zoomScale="80" zoomScaleNormal="80" workbookViewId="0">
      <pane ySplit="2" topLeftCell="A9" activePane="bottomLeft" state="frozen"/>
      <selection pane="bottomLeft" activeCell="C15" sqref="C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174</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1.7233333333333334</v>
      </c>
      <c r="B5" s="139">
        <f>IFERROR(MEDIAN(B7:B1048576),0)</f>
        <v>1.92</v>
      </c>
      <c r="C5" s="139"/>
      <c r="D5" s="139">
        <f>IFERROR(AVERAGEIFS(B7:B1048576,B7:B1048576,"&lt;"&amp;(A5+IFERROR(_xlfn.STDEV.S(B7:B1048576),0)),B7:B1048576,"&gt;"&amp;(A5-IFERROR(_xlfn.STDEV.S(B7:B1048576),0))),0)</f>
        <v>1.8480000000000001</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924</v>
      </c>
      <c r="B9" s="51">
        <v>1.1000000000000001</v>
      </c>
      <c r="C9" s="41" t="s">
        <v>169</v>
      </c>
      <c r="D9" s="41" t="s">
        <v>217</v>
      </c>
      <c r="E9" s="42">
        <v>35484982000119</v>
      </c>
      <c r="F9" s="40" t="s">
        <v>925</v>
      </c>
      <c r="G9" s="69" t="s">
        <v>257</v>
      </c>
      <c r="H9" s="41" t="s">
        <v>916</v>
      </c>
      <c r="I9" s="41">
        <v>2024</v>
      </c>
      <c r="J9" s="43" t="s">
        <v>219</v>
      </c>
      <c r="L9" s="38"/>
      <c r="M9" s="30"/>
      <c r="N9" s="30"/>
      <c r="Q9" s="31"/>
      <c r="R9" s="31"/>
      <c r="S9" s="31"/>
    </row>
    <row r="10" spans="1:19" s="29" customFormat="1" ht="52.5" customHeight="1" x14ac:dyDescent="0.3">
      <c r="A10" s="36" t="s">
        <v>281</v>
      </c>
      <c r="B10" s="51">
        <v>1.41</v>
      </c>
      <c r="C10" s="41" t="s">
        <v>169</v>
      </c>
      <c r="D10" s="41" t="s">
        <v>217</v>
      </c>
      <c r="E10" s="42">
        <v>37730284000181</v>
      </c>
      <c r="F10" s="40" t="s">
        <v>697</v>
      </c>
      <c r="G10" s="69" t="s">
        <v>283</v>
      </c>
      <c r="H10" s="41" t="s">
        <v>698</v>
      </c>
      <c r="I10" s="41">
        <v>2024</v>
      </c>
      <c r="J10" s="43" t="s">
        <v>219</v>
      </c>
      <c r="L10" s="38"/>
      <c r="M10" s="30"/>
      <c r="N10" s="30"/>
      <c r="Q10" s="31"/>
      <c r="R10" s="31"/>
      <c r="S10" s="31"/>
    </row>
    <row r="11" spans="1:19" s="29" customFormat="1" ht="52.5" customHeight="1" x14ac:dyDescent="0.3">
      <c r="A11" s="36" t="s">
        <v>694</v>
      </c>
      <c r="B11" s="51">
        <v>1.99</v>
      </c>
      <c r="C11" s="41" t="s">
        <v>169</v>
      </c>
      <c r="D11" s="41" t="s">
        <v>217</v>
      </c>
      <c r="E11" s="42">
        <v>43052082000120</v>
      </c>
      <c r="F11" s="40" t="s">
        <v>695</v>
      </c>
      <c r="G11" s="69" t="s">
        <v>429</v>
      </c>
      <c r="H11" s="41" t="s">
        <v>696</v>
      </c>
      <c r="I11" s="41">
        <v>2024</v>
      </c>
      <c r="J11" s="43" t="s">
        <v>219</v>
      </c>
      <c r="L11" s="38"/>
      <c r="M11" s="30"/>
      <c r="N11" s="30"/>
      <c r="Q11" s="31"/>
      <c r="R11" s="31"/>
      <c r="S11" s="31"/>
    </row>
    <row r="12" spans="1:19" s="29" customFormat="1" ht="52.5" customHeight="1" x14ac:dyDescent="0.3">
      <c r="A12" s="36" t="s">
        <v>926</v>
      </c>
      <c r="B12" s="51">
        <v>1.98</v>
      </c>
      <c r="C12" s="41" t="s">
        <v>262</v>
      </c>
      <c r="D12" s="41" t="s">
        <v>234</v>
      </c>
      <c r="E12" s="42">
        <v>33627497000121</v>
      </c>
      <c r="F12" s="40" t="s">
        <v>927</v>
      </c>
      <c r="G12" s="69" t="s">
        <v>928</v>
      </c>
      <c r="H12" s="41" t="s">
        <v>929</v>
      </c>
      <c r="I12" s="41">
        <v>2023</v>
      </c>
      <c r="J12" s="43" t="s">
        <v>237</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921</v>
      </c>
      <c r="B15" s="51">
        <v>2</v>
      </c>
      <c r="C15" s="67">
        <v>45574.488888888889</v>
      </c>
      <c r="D15" s="77" t="s">
        <v>923</v>
      </c>
      <c r="E15" s="146" t="s">
        <v>922</v>
      </c>
      <c r="F15" s="131"/>
      <c r="G15" s="32"/>
      <c r="H15" s="32"/>
      <c r="I15" s="32"/>
      <c r="J15" s="32"/>
      <c r="L15" s="75"/>
      <c r="M15" s="35"/>
      <c r="N15" s="35"/>
      <c r="Q15" s="34"/>
      <c r="R15" s="34"/>
      <c r="S15" s="34"/>
    </row>
    <row r="16" spans="1:19" s="33" customFormat="1" ht="54" customHeight="1" x14ac:dyDescent="0.35">
      <c r="A16" s="36" t="s">
        <v>521</v>
      </c>
      <c r="B16" s="51">
        <v>1.86</v>
      </c>
      <c r="C16" s="67">
        <v>45574.488888888889</v>
      </c>
      <c r="D16" s="77" t="s">
        <v>522</v>
      </c>
      <c r="E16" s="130" t="s">
        <v>523</v>
      </c>
      <c r="F16" s="131"/>
      <c r="G16" s="32"/>
      <c r="H16" s="32"/>
      <c r="I16" s="32"/>
      <c r="J16" s="32"/>
      <c r="L16" s="75"/>
      <c r="M16" s="35"/>
      <c r="N16" s="35"/>
      <c r="Q16" s="34"/>
      <c r="R16" s="34"/>
      <c r="S16" s="34"/>
    </row>
    <row r="17" spans="1:19" ht="40.15" customHeight="1" x14ac:dyDescent="0.25">
      <c r="A17" s="72" t="s">
        <v>10</v>
      </c>
      <c r="B17" s="8"/>
      <c r="C17" s="71"/>
      <c r="D17" s="44"/>
      <c r="E17" s="45"/>
      <c r="F17" s="46"/>
      <c r="G17" s="6"/>
      <c r="H17" s="6"/>
      <c r="I17" s="6"/>
      <c r="J17" s="6"/>
      <c r="L17" s="4"/>
      <c r="M17" s="3"/>
      <c r="N17" s="3"/>
      <c r="Q17" s="5"/>
      <c r="R17" s="5"/>
      <c r="S17" s="5"/>
    </row>
    <row r="18" spans="1:19" s="29" customFormat="1" ht="34.9" customHeight="1" x14ac:dyDescent="0.3">
      <c r="A18" s="73" t="s">
        <v>11</v>
      </c>
      <c r="B18" s="74" t="s">
        <v>4</v>
      </c>
      <c r="C18" s="74" t="s">
        <v>12</v>
      </c>
      <c r="D18" s="143" t="s">
        <v>13</v>
      </c>
      <c r="E18" s="143"/>
      <c r="F18" s="144"/>
      <c r="G18" s="37"/>
      <c r="H18" s="37"/>
      <c r="I18" s="37"/>
      <c r="J18" s="37"/>
      <c r="L18" s="38"/>
      <c r="M18" s="30"/>
      <c r="N18" s="30"/>
      <c r="Q18" s="31"/>
      <c r="R18" s="31"/>
      <c r="S18" s="31"/>
    </row>
    <row r="19" spans="1:19" s="29" customFormat="1" ht="54" customHeight="1" x14ac:dyDescent="0.3">
      <c r="A19" s="39" t="s">
        <v>2</v>
      </c>
      <c r="B19" s="51"/>
      <c r="C19" s="52"/>
      <c r="D19" s="140"/>
      <c r="E19" s="141"/>
      <c r="F19" s="142"/>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83" priority="25">
      <formula>$F1="VALOR INCONSISTENTE"</formula>
    </cfRule>
  </conditionalFormatting>
  <conditionalFormatting sqref="A13:J37">
    <cfRule type="expression" dxfId="182" priority="2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181" priority="23">
      <formula>$F4="VALOR INCONSISTENTE"</formula>
    </cfRule>
  </conditionalFormatting>
  <conditionalFormatting sqref="A9:J9">
    <cfRule type="expression" dxfId="180" priority="1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179" priority="1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1:J11">
    <cfRule type="expression" dxfId="178" priority="6">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177" priority="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5" r:id="rId1" xr:uid="{29EBA256-8CBC-4AE6-B8B9-31DDF659ECFE}"/>
  </hyperlinks>
  <pageMargins left="0.4" right="0.4" top="0.6" bottom="0.6" header="0.31496062000000002" footer="0.31496062000000002"/>
  <pageSetup paperSize="9" scale="54" fitToHeight="0" orientation="landscape" cellComments="atEnd"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0817B-7B91-4603-815D-96009C0FA3BD}">
  <sheetPr codeName="Planilha45">
    <pageSetUpPr fitToPage="1"/>
  </sheetPr>
  <dimension ref="A1:S19"/>
  <sheetViews>
    <sheetView showGridLines="0" zoomScale="80" zoomScaleNormal="80" workbookViewId="0">
      <pane ySplit="2" topLeftCell="A7" activePane="bottomLeft" state="frozen"/>
      <selection pane="bottomLeft" activeCell="E14" sqref="E14:F14"/>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175</v>
      </c>
      <c r="C1" s="132"/>
      <c r="D1" s="132"/>
      <c r="E1" s="9"/>
      <c r="F1" s="2"/>
      <c r="G1" s="1"/>
      <c r="H1" s="2"/>
      <c r="I1" s="2"/>
      <c r="J1" s="2"/>
      <c r="K1" s="3"/>
      <c r="M1" s="3"/>
      <c r="N1" s="3"/>
    </row>
    <row r="2" spans="1:19" s="26" customFormat="1" ht="27" customHeight="1" x14ac:dyDescent="0.25">
      <c r="A2" s="70" t="s">
        <v>1</v>
      </c>
      <c r="B2" s="135" t="s">
        <v>169</v>
      </c>
      <c r="C2" s="135"/>
      <c r="D2" s="135"/>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5.3016666666666667</v>
      </c>
      <c r="B5" s="139">
        <f>IFERROR(MEDIAN(B7:B1048576),0)</f>
        <v>4.4249999999999998</v>
      </c>
      <c r="C5" s="139"/>
      <c r="D5" s="139">
        <f>IFERROR(AVERAGEIFS(B7:B1048576,B7:B1048576,"&lt;"&amp;(A5+IFERROR(_xlfn.STDEV.S(B7:B1048576),0)),B7:B1048576,"&gt;"&amp;(A5-IFERROR(_xlfn.STDEV.S(B7:B1048576),0))),0)</f>
        <v>4.49</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930</v>
      </c>
      <c r="B9" s="51">
        <v>5</v>
      </c>
      <c r="C9" s="41" t="s">
        <v>169</v>
      </c>
      <c r="D9" s="41" t="s">
        <v>224</v>
      </c>
      <c r="E9" s="42">
        <v>32208145000179</v>
      </c>
      <c r="F9" s="40" t="s">
        <v>701</v>
      </c>
      <c r="G9" s="69" t="s">
        <v>931</v>
      </c>
      <c r="H9" s="41" t="s">
        <v>932</v>
      </c>
      <c r="I9" s="41">
        <v>2024</v>
      </c>
      <c r="J9" s="43" t="s">
        <v>226</v>
      </c>
      <c r="L9" s="38"/>
      <c r="M9" s="30"/>
      <c r="N9" s="30"/>
      <c r="Q9" s="31"/>
      <c r="R9" s="31"/>
      <c r="S9" s="31"/>
    </row>
    <row r="10" spans="1:19" s="29" customFormat="1" ht="52.5" customHeight="1" x14ac:dyDescent="0.3">
      <c r="A10" s="36" t="s">
        <v>703</v>
      </c>
      <c r="B10" s="51">
        <v>3.25</v>
      </c>
      <c r="C10" s="41" t="s">
        <v>227</v>
      </c>
      <c r="D10" s="41" t="s">
        <v>228</v>
      </c>
      <c r="E10" s="42">
        <v>8710164000114</v>
      </c>
      <c r="F10" s="40" t="s">
        <v>704</v>
      </c>
      <c r="G10" s="69" t="s">
        <v>431</v>
      </c>
      <c r="H10" s="94" t="s">
        <v>705</v>
      </c>
      <c r="I10" s="41">
        <v>2024</v>
      </c>
      <c r="J10" s="43" t="s">
        <v>229</v>
      </c>
      <c r="L10" s="38"/>
      <c r="M10" s="30"/>
      <c r="N10" s="30"/>
      <c r="Q10" s="31"/>
      <c r="R10" s="31"/>
      <c r="S10" s="31"/>
    </row>
    <row r="11" spans="1:19" s="29" customFormat="1" ht="52.5" customHeight="1" x14ac:dyDescent="0.3">
      <c r="A11" s="36" t="s">
        <v>933</v>
      </c>
      <c r="B11" s="51">
        <v>3.85</v>
      </c>
      <c r="C11" s="41" t="s">
        <v>743</v>
      </c>
      <c r="D11" s="41" t="s">
        <v>224</v>
      </c>
      <c r="E11" s="42">
        <v>7665456000110</v>
      </c>
      <c r="F11" s="40" t="s">
        <v>744</v>
      </c>
      <c r="G11" s="69" t="s">
        <v>745</v>
      </c>
      <c r="H11" s="41" t="s">
        <v>746</v>
      </c>
      <c r="I11" s="41">
        <v>2024</v>
      </c>
      <c r="J11" s="43" t="s">
        <v>226</v>
      </c>
      <c r="L11" s="38"/>
      <c r="M11" s="30"/>
      <c r="N11" s="30"/>
      <c r="Q11" s="31"/>
      <c r="R11" s="31"/>
      <c r="S11" s="31"/>
    </row>
    <row r="12" spans="1:19" s="65" customFormat="1" ht="40.15" customHeight="1" x14ac:dyDescent="0.35">
      <c r="A12" s="78" t="s">
        <v>9</v>
      </c>
      <c r="B12" s="79"/>
      <c r="C12" s="79"/>
      <c r="D12" s="80"/>
      <c r="E12" s="80"/>
      <c r="F12" s="81"/>
      <c r="G12" s="64"/>
      <c r="H12" s="64"/>
      <c r="I12" s="64"/>
      <c r="J12" s="64"/>
      <c r="L12" s="82"/>
      <c r="Q12" s="66"/>
      <c r="R12" s="66"/>
      <c r="S12" s="66"/>
    </row>
    <row r="13" spans="1:19" s="61" customFormat="1" ht="34.9" customHeight="1" x14ac:dyDescent="0.3">
      <c r="A13" s="58" t="s">
        <v>165</v>
      </c>
      <c r="B13" s="60" t="s">
        <v>4</v>
      </c>
      <c r="C13" s="59" t="s">
        <v>164</v>
      </c>
      <c r="D13" s="60" t="s">
        <v>152</v>
      </c>
      <c r="E13" s="128" t="s">
        <v>21</v>
      </c>
      <c r="F13" s="129"/>
      <c r="G13" s="68"/>
      <c r="H13" s="68"/>
      <c r="I13" s="68"/>
      <c r="J13" s="68"/>
      <c r="M13" s="62"/>
      <c r="N13" s="62"/>
      <c r="Q13" s="63"/>
      <c r="R13" s="63"/>
      <c r="S13" s="63"/>
    </row>
    <row r="14" spans="1:19" s="33" customFormat="1" ht="54" customHeight="1" x14ac:dyDescent="0.35">
      <c r="A14" s="36" t="s">
        <v>934</v>
      </c>
      <c r="B14" s="51">
        <v>9.36</v>
      </c>
      <c r="C14" s="67">
        <v>45574.488888888889</v>
      </c>
      <c r="D14" s="77" t="s">
        <v>936</v>
      </c>
      <c r="E14" s="146" t="s">
        <v>935</v>
      </c>
      <c r="F14" s="131"/>
      <c r="G14" s="32"/>
      <c r="H14" s="32"/>
      <c r="I14" s="32"/>
      <c r="J14" s="32"/>
      <c r="L14" s="75"/>
      <c r="M14" s="35"/>
      <c r="N14" s="35"/>
      <c r="Q14" s="34"/>
      <c r="R14" s="34"/>
      <c r="S14" s="34"/>
    </row>
    <row r="15" spans="1:19" s="33" customFormat="1" ht="54" customHeight="1" x14ac:dyDescent="0.35">
      <c r="A15" s="36" t="s">
        <v>937</v>
      </c>
      <c r="B15" s="51">
        <v>7.6</v>
      </c>
      <c r="C15" s="67">
        <v>45574.488888888889</v>
      </c>
      <c r="D15" s="77" t="s">
        <v>790</v>
      </c>
      <c r="E15" s="146" t="s">
        <v>938</v>
      </c>
      <c r="F15" s="131"/>
      <c r="G15" s="32"/>
      <c r="H15" s="32"/>
      <c r="I15" s="32"/>
      <c r="J15" s="32"/>
      <c r="L15" s="75"/>
      <c r="M15" s="35"/>
      <c r="N15" s="35"/>
      <c r="Q15" s="34"/>
      <c r="R15" s="34"/>
      <c r="S15" s="34"/>
    </row>
    <row r="16" spans="1:19" s="33" customFormat="1" ht="54" customHeight="1" x14ac:dyDescent="0.35">
      <c r="A16" s="36" t="s">
        <v>937</v>
      </c>
      <c r="B16" s="51">
        <v>2.75</v>
      </c>
      <c r="C16" s="67">
        <v>45574.488888888889</v>
      </c>
      <c r="D16" s="77" t="s">
        <v>940</v>
      </c>
      <c r="E16" s="146" t="s">
        <v>939</v>
      </c>
      <c r="F16" s="131"/>
      <c r="G16" s="32"/>
      <c r="H16" s="32"/>
      <c r="I16" s="32"/>
      <c r="J16" s="32"/>
      <c r="L16" s="75"/>
      <c r="M16" s="35"/>
      <c r="N16" s="35"/>
      <c r="Q16" s="34"/>
      <c r="R16" s="34"/>
      <c r="S16" s="34"/>
    </row>
    <row r="17" spans="1:19" ht="40.15" customHeight="1" x14ac:dyDescent="0.25">
      <c r="A17" s="72" t="s">
        <v>10</v>
      </c>
      <c r="B17" s="8"/>
      <c r="C17" s="71"/>
      <c r="D17" s="44"/>
      <c r="E17" s="45"/>
      <c r="F17" s="46"/>
      <c r="G17" s="6"/>
      <c r="H17" s="6"/>
      <c r="I17" s="6"/>
      <c r="J17" s="6"/>
      <c r="L17" s="4"/>
      <c r="M17" s="3"/>
      <c r="N17" s="3"/>
      <c r="Q17" s="5"/>
      <c r="R17" s="5"/>
      <c r="S17" s="5"/>
    </row>
    <row r="18" spans="1:19" s="29" customFormat="1" ht="34.9" customHeight="1" x14ac:dyDescent="0.3">
      <c r="A18" s="73" t="s">
        <v>11</v>
      </c>
      <c r="B18" s="74" t="s">
        <v>4</v>
      </c>
      <c r="C18" s="74" t="s">
        <v>12</v>
      </c>
      <c r="D18" s="143" t="s">
        <v>13</v>
      </c>
      <c r="E18" s="143"/>
      <c r="F18" s="144"/>
      <c r="G18" s="37"/>
      <c r="H18" s="37"/>
      <c r="I18" s="37"/>
      <c r="J18" s="37"/>
      <c r="L18" s="38"/>
      <c r="M18" s="30"/>
      <c r="N18" s="30"/>
      <c r="Q18" s="31"/>
      <c r="R18" s="31"/>
      <c r="S18" s="31"/>
    </row>
    <row r="19" spans="1:19" s="29" customFormat="1" ht="54" customHeight="1" x14ac:dyDescent="0.3">
      <c r="A19" s="39" t="s">
        <v>2</v>
      </c>
      <c r="B19" s="51"/>
      <c r="C19" s="52"/>
      <c r="D19" s="140"/>
      <c r="E19" s="141"/>
      <c r="F19" s="142"/>
      <c r="G19" s="37"/>
      <c r="H19" s="37"/>
      <c r="I19" s="37"/>
      <c r="J19" s="37"/>
      <c r="L19" s="38"/>
      <c r="M19" s="30"/>
      <c r="N19" s="30"/>
      <c r="Q19" s="31"/>
      <c r="R19" s="31"/>
      <c r="S19" s="31"/>
    </row>
  </sheetData>
  <mergeCells count="12">
    <mergeCell ref="D18:F18"/>
    <mergeCell ref="D19:F19"/>
    <mergeCell ref="E13:F13"/>
    <mergeCell ref="B1:D1"/>
    <mergeCell ref="B2:D2"/>
    <mergeCell ref="B4:C4"/>
    <mergeCell ref="D4:E4"/>
    <mergeCell ref="B5:C5"/>
    <mergeCell ref="D5:E5"/>
    <mergeCell ref="E14:F14"/>
    <mergeCell ref="E15:F15"/>
    <mergeCell ref="E16:F16"/>
  </mergeCells>
  <conditionalFormatting sqref="F1:F3 F8:F11">
    <cfRule type="expression" dxfId="176" priority="19">
      <formula>$F1="VALOR INCONSISTENTE"</formula>
    </cfRule>
  </conditionalFormatting>
  <conditionalFormatting sqref="A17:J28 A9:J13">
    <cfRule type="expression" dxfId="175" priority="1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4" priority="17">
      <formula>$F4="VALOR INCONSISTENTE"</formula>
    </cfRule>
  </conditionalFormatting>
  <conditionalFormatting sqref="G14:J16 D14 A14:B16 D15:F16">
    <cfRule type="expression" dxfId="173" priority="5">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E14:F14">
    <cfRule type="expression" dxfId="172" priority="4">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C14">
    <cfRule type="expression" dxfId="171" priority="3">
      <formula>AND(C14&lt;&gt;"",MOD(ROW(),2)=0,$A14&lt;&gt;"PESQUISA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C15">
    <cfRule type="expression" dxfId="170" priority="2">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6">
    <cfRule type="expression" dxfId="169" priority="1">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4" r:id="rId1" xr:uid="{D78C575D-5593-480E-96D9-B987044C00DB}"/>
    <hyperlink ref="E15" r:id="rId2" xr:uid="{FFB38089-57D4-4340-B46A-5A13528D3701}"/>
    <hyperlink ref="E16" r:id="rId3" display="https://www.magazineluiza.com.br/copo-plastico-250-ml-zeek-linha-pop/p/gb8b5hkd8e/ud/coco/?utm_source=google&amp;utm_medium=cpc&amp;utm_campaign=google_eco_apl_pro_app_none_none_none_none-geral-catalogoapp&amp;utm_term=76792&amp;utm_content=catalogoapp_con_amp_catalogogoogle_cat_tod_none&amp;partner_id=76792&amp;seller_id=zeek&amp;srsltid=AfmBOor_ZjJE4WD8desXALPGUp8uB9BtoAiBisboHmUJLqkxgGYwSnL5wxE" xr:uid="{0B4820DC-5A8A-46DE-BE38-FF36C8F19485}"/>
  </hyperlinks>
  <pageMargins left="0.4" right="0.4" top="0.6" bottom="0.6" header="0.31496062000000002" footer="0.31496062000000002"/>
  <pageSetup paperSize="9" scale="54" fitToHeight="0" orientation="landscape" cellComments="atEnd" r:id="rId4"/>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0793A-961E-484A-BEBC-D06BFCD30214}">
  <sheetPr codeName="Planilha46">
    <pageSetUpPr fitToPage="1"/>
  </sheetPr>
  <dimension ref="A1:S20"/>
  <sheetViews>
    <sheetView showGridLines="0" zoomScale="80" zoomScaleNormal="80" workbookViewId="0">
      <pane ySplit="2" topLeftCell="A11" activePane="bottomLeft" state="frozen"/>
      <selection pane="bottomLeft" activeCell="A11" sqref="A11:J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176</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3.894285714285715</v>
      </c>
      <c r="B5" s="139">
        <f>IFERROR(MEDIAN(B7:B1048576),0)</f>
        <v>3.51</v>
      </c>
      <c r="C5" s="139"/>
      <c r="D5" s="139">
        <f>IFERROR(AVERAGEIFS(B7:B1048576,B7:B1048576,"&lt;"&amp;(A5+IFERROR(_xlfn.STDEV.S(B7:B1048576),0)),B7:B1048576,"&gt;"&amp;(A5-IFERROR(_xlfn.STDEV.S(B7:B1048576),0))),0)</f>
        <v>3.5450000000000004</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941</v>
      </c>
      <c r="B9" s="51">
        <v>5.99</v>
      </c>
      <c r="C9" s="41" t="s">
        <v>169</v>
      </c>
      <c r="D9" s="41" t="s">
        <v>217</v>
      </c>
      <c r="E9" s="42">
        <v>51978129000100</v>
      </c>
      <c r="F9" s="40" t="s">
        <v>784</v>
      </c>
      <c r="G9" s="69" t="s">
        <v>266</v>
      </c>
      <c r="H9" s="41" t="s">
        <v>893</v>
      </c>
      <c r="I9" s="41">
        <v>2024</v>
      </c>
      <c r="J9" s="43" t="s">
        <v>219</v>
      </c>
      <c r="L9" s="38"/>
      <c r="M9" s="30"/>
      <c r="N9" s="30"/>
      <c r="Q9" s="31"/>
      <c r="R9" s="31"/>
      <c r="S9" s="31"/>
    </row>
    <row r="10" spans="1:19" s="29" customFormat="1" ht="52.5" customHeight="1" x14ac:dyDescent="0.3">
      <c r="A10" s="36" t="s">
        <v>942</v>
      </c>
      <c r="B10" s="51">
        <v>3.13</v>
      </c>
      <c r="C10" s="41" t="s">
        <v>169</v>
      </c>
      <c r="D10" s="41" t="s">
        <v>217</v>
      </c>
      <c r="E10" s="42">
        <v>37698148000151</v>
      </c>
      <c r="F10" s="40" t="s">
        <v>871</v>
      </c>
      <c r="G10" s="69" t="s">
        <v>304</v>
      </c>
      <c r="H10" s="41" t="s">
        <v>872</v>
      </c>
      <c r="I10" s="41">
        <v>2024</v>
      </c>
      <c r="J10" s="43" t="s">
        <v>219</v>
      </c>
      <c r="L10" s="38"/>
      <c r="M10" s="30"/>
      <c r="N10" s="30"/>
      <c r="Q10" s="31"/>
      <c r="R10" s="31"/>
      <c r="S10" s="31"/>
    </row>
    <row r="11" spans="1:19" s="29" customFormat="1" ht="52.5" customHeight="1" x14ac:dyDescent="0.3">
      <c r="A11" s="36" t="s">
        <v>943</v>
      </c>
      <c r="B11" s="51">
        <v>3.85</v>
      </c>
      <c r="C11" s="41" t="s">
        <v>169</v>
      </c>
      <c r="D11" s="41" t="s">
        <v>217</v>
      </c>
      <c r="E11" s="42">
        <v>87967733000188</v>
      </c>
      <c r="F11" s="40" t="s">
        <v>852</v>
      </c>
      <c r="G11" s="69" t="s">
        <v>944</v>
      </c>
      <c r="H11" s="41" t="s">
        <v>945</v>
      </c>
      <c r="I11" s="41">
        <v>2024</v>
      </c>
      <c r="J11" s="43" t="s">
        <v>247</v>
      </c>
      <c r="L11" s="38"/>
      <c r="M11" s="30"/>
      <c r="N11" s="30"/>
      <c r="Q11" s="31"/>
      <c r="R11" s="31"/>
      <c r="S11" s="31"/>
    </row>
    <row r="12" spans="1:19" s="29" customFormat="1" ht="52.5" customHeight="1" x14ac:dyDescent="0.3">
      <c r="A12" s="36" t="s">
        <v>296</v>
      </c>
      <c r="B12" s="51">
        <v>3.35</v>
      </c>
      <c r="C12" s="41" t="s">
        <v>227</v>
      </c>
      <c r="D12" s="41" t="s">
        <v>228</v>
      </c>
      <c r="E12" s="42" t="s">
        <v>297</v>
      </c>
      <c r="F12" s="40">
        <v>45203</v>
      </c>
      <c r="G12" s="69" t="s">
        <v>298</v>
      </c>
      <c r="H12" s="41">
        <v>7</v>
      </c>
      <c r="I12" s="41">
        <v>2023</v>
      </c>
      <c r="J12" s="43" t="s">
        <v>280</v>
      </c>
      <c r="L12" s="38"/>
      <c r="M12" s="30"/>
      <c r="N12" s="30"/>
      <c r="Q12" s="31"/>
      <c r="R12" s="31"/>
      <c r="S12" s="31"/>
    </row>
    <row r="13" spans="1:19" s="29" customFormat="1" ht="52.5" customHeight="1" x14ac:dyDescent="0.3">
      <c r="A13" s="36" t="s">
        <v>299</v>
      </c>
      <c r="B13" s="51">
        <v>4.4400000000000004</v>
      </c>
      <c r="C13" s="41" t="s">
        <v>289</v>
      </c>
      <c r="D13" s="41" t="s">
        <v>234</v>
      </c>
      <c r="E13" s="42" t="s">
        <v>300</v>
      </c>
      <c r="F13" s="40">
        <v>45208</v>
      </c>
      <c r="G13" s="69" t="s">
        <v>301</v>
      </c>
      <c r="H13" s="94" t="s">
        <v>302</v>
      </c>
      <c r="I13" s="41">
        <v>2023</v>
      </c>
      <c r="J13" s="43" t="s">
        <v>237</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706</v>
      </c>
      <c r="B16" s="51">
        <v>3.51</v>
      </c>
      <c r="C16" s="67">
        <v>45574.488888888889</v>
      </c>
      <c r="D16" s="77" t="s">
        <v>520</v>
      </c>
      <c r="E16" s="146" t="s">
        <v>707</v>
      </c>
      <c r="F16" s="131"/>
      <c r="G16" s="32"/>
      <c r="H16" s="32"/>
      <c r="I16" s="32"/>
      <c r="J16" s="32"/>
      <c r="L16" s="75"/>
      <c r="M16" s="35"/>
      <c r="N16" s="35"/>
      <c r="Q16" s="34"/>
      <c r="R16" s="34"/>
      <c r="S16" s="34"/>
    </row>
    <row r="17" spans="1:19" s="33" customFormat="1" ht="54" customHeight="1" x14ac:dyDescent="0.35">
      <c r="A17" s="36" t="s">
        <v>708</v>
      </c>
      <c r="B17" s="51">
        <v>2.99</v>
      </c>
      <c r="C17" s="67">
        <v>45574.488888888889</v>
      </c>
      <c r="D17" s="77" t="s">
        <v>611</v>
      </c>
      <c r="E17" s="146" t="s">
        <v>709</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68" priority="5">
      <formula>$F1="VALOR INCONSISTENTE"</formula>
    </cfRule>
  </conditionalFormatting>
  <conditionalFormatting sqref="A9:J24">
    <cfRule type="expression" dxfId="16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6" priority="3">
      <formula>$F4="VALOR INCONSISTENTE"</formula>
    </cfRule>
  </conditionalFormatting>
  <hyperlinks>
    <hyperlink ref="E16" r:id="rId1" xr:uid="{D7E00791-9A7D-44A7-8948-631EBA03B6FB}"/>
    <hyperlink ref="E17" r:id="rId2" xr:uid="{D5F1A2DA-0A22-406B-AD32-E91820556BF5}"/>
  </hyperlinks>
  <pageMargins left="0.4" right="0.4" top="0.6" bottom="0.6" header="0.31496062000000002" footer="0.31496062000000002"/>
  <pageSetup paperSize="9" scale="54" fitToHeight="0" orientation="landscape" cellComments="atEnd"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04E5F-69F1-4150-A71B-7A3E28FBB21D}">
  <sheetPr codeName="Planilha47">
    <pageSetUpPr fitToPage="1"/>
  </sheetPr>
  <dimension ref="A1:S17"/>
  <sheetViews>
    <sheetView showGridLines="0" zoomScale="80" zoomScaleNormal="80" workbookViewId="0">
      <pane ySplit="2" topLeftCell="A3" activePane="bottomLeft" state="frozen"/>
      <selection pane="bottomLeft" activeCell="G12" sqref="G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177</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22.5</v>
      </c>
      <c r="B5" s="139">
        <f>IFERROR(MEDIAN(B7:B1048576),0)</f>
        <v>22.6</v>
      </c>
      <c r="C5" s="139"/>
      <c r="D5" s="139">
        <f>IFERROR(AVERAGEIFS(B7:B1048576,B7:B1048576,"&lt;"&amp;(A5+IFERROR(_xlfn.STDEV.S(B7:B1048576),0)),B7:B1048576,"&gt;"&amp;(A5-IFERROR(_xlfn.STDEV.S(B7:B1048576),0))),0)</f>
        <v>22.5</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946</v>
      </c>
      <c r="B9" s="51">
        <v>24.8</v>
      </c>
      <c r="C9" s="41" t="s">
        <v>169</v>
      </c>
      <c r="D9" s="41" t="s">
        <v>217</v>
      </c>
      <c r="E9" s="42">
        <v>0</v>
      </c>
      <c r="F9" s="40" t="s">
        <v>858</v>
      </c>
      <c r="G9" s="69" t="s">
        <v>947</v>
      </c>
      <c r="H9" s="41" t="s">
        <v>696</v>
      </c>
      <c r="I9" s="41">
        <v>2024</v>
      </c>
      <c r="J9" s="43" t="s">
        <v>219</v>
      </c>
      <c r="L9" s="38"/>
      <c r="M9" s="30"/>
      <c r="N9" s="30"/>
      <c r="Q9" s="31"/>
      <c r="R9" s="31"/>
      <c r="S9" s="31"/>
    </row>
    <row r="10" spans="1:19" s="65" customFormat="1" ht="40.15" customHeight="1" x14ac:dyDescent="0.35">
      <c r="A10" s="78" t="s">
        <v>9</v>
      </c>
      <c r="B10" s="79"/>
      <c r="C10" s="79"/>
      <c r="D10" s="80"/>
      <c r="E10" s="80"/>
      <c r="F10" s="81"/>
      <c r="G10" s="64"/>
      <c r="H10" s="64"/>
      <c r="I10" s="64"/>
      <c r="J10" s="64"/>
      <c r="L10" s="82"/>
      <c r="Q10" s="66"/>
      <c r="R10" s="66"/>
      <c r="S10" s="66"/>
    </row>
    <row r="11" spans="1:19" s="61" customFormat="1" ht="34.9" customHeight="1" x14ac:dyDescent="0.3">
      <c r="A11" s="58" t="s">
        <v>165</v>
      </c>
      <c r="B11" s="60" t="s">
        <v>4</v>
      </c>
      <c r="C11" s="59" t="s">
        <v>164</v>
      </c>
      <c r="D11" s="60" t="s">
        <v>152</v>
      </c>
      <c r="E11" s="128" t="s">
        <v>21</v>
      </c>
      <c r="F11" s="129"/>
      <c r="G11" s="68"/>
      <c r="H11" s="68"/>
      <c r="I11" s="68"/>
      <c r="J11" s="68"/>
      <c r="M11" s="62"/>
      <c r="N11" s="62"/>
      <c r="Q11" s="63"/>
      <c r="R11" s="63"/>
      <c r="S11" s="63"/>
    </row>
    <row r="12" spans="1:19" s="33" customFormat="1" ht="54" customHeight="1" x14ac:dyDescent="0.35">
      <c r="A12" s="36" t="s">
        <v>526</v>
      </c>
      <c r="B12" s="51">
        <v>24.9</v>
      </c>
      <c r="C12" s="67">
        <v>45574.488888888889</v>
      </c>
      <c r="D12" s="77" t="s">
        <v>527</v>
      </c>
      <c r="E12" s="130" t="s">
        <v>528</v>
      </c>
      <c r="F12" s="131"/>
      <c r="G12" s="32"/>
      <c r="H12" s="32"/>
      <c r="I12" s="32"/>
      <c r="J12" s="32"/>
      <c r="L12" s="75"/>
      <c r="M12" s="35"/>
      <c r="N12" s="35"/>
      <c r="Q12" s="34"/>
      <c r="R12" s="34"/>
      <c r="S12" s="34"/>
    </row>
    <row r="13" spans="1:19" s="33" customFormat="1" ht="54" customHeight="1" x14ac:dyDescent="0.35">
      <c r="A13" s="36" t="s">
        <v>710</v>
      </c>
      <c r="B13" s="51">
        <v>20.399999999999999</v>
      </c>
      <c r="C13" s="67">
        <v>45574.488888888889</v>
      </c>
      <c r="D13" s="77" t="s">
        <v>503</v>
      </c>
      <c r="E13" s="130" t="s">
        <v>711</v>
      </c>
      <c r="F13" s="131"/>
      <c r="G13" s="32"/>
      <c r="H13" s="32"/>
      <c r="I13" s="32"/>
      <c r="J13" s="32"/>
      <c r="L13" s="75"/>
      <c r="M13" s="35"/>
      <c r="N13" s="35"/>
      <c r="Q13" s="34"/>
      <c r="R13" s="34"/>
      <c r="S13" s="34"/>
    </row>
    <row r="14" spans="1:19" s="33" customFormat="1" ht="54" customHeight="1" x14ac:dyDescent="0.35">
      <c r="A14" s="36" t="s">
        <v>712</v>
      </c>
      <c r="B14" s="51">
        <v>19.899999999999999</v>
      </c>
      <c r="C14" s="67">
        <v>45574.488888888889</v>
      </c>
      <c r="D14" s="77" t="s">
        <v>503</v>
      </c>
      <c r="E14" s="130" t="s">
        <v>713</v>
      </c>
      <c r="F14" s="131"/>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43" t="s">
        <v>13</v>
      </c>
      <c r="E16" s="143"/>
      <c r="F16" s="144"/>
      <c r="G16" s="37"/>
      <c r="H16" s="37"/>
      <c r="I16" s="37"/>
      <c r="J16" s="37"/>
      <c r="L16" s="38"/>
      <c r="M16" s="30"/>
      <c r="N16" s="30"/>
      <c r="Q16" s="31"/>
      <c r="R16" s="31"/>
      <c r="S16" s="31"/>
    </row>
    <row r="17" spans="1:19" s="29" customFormat="1" ht="54" customHeight="1" x14ac:dyDescent="0.3">
      <c r="A17" s="39" t="s">
        <v>2</v>
      </c>
      <c r="B17" s="51"/>
      <c r="C17" s="52"/>
      <c r="D17" s="140"/>
      <c r="E17" s="141"/>
      <c r="F17" s="142"/>
      <c r="G17" s="37"/>
      <c r="H17" s="37"/>
      <c r="I17" s="37"/>
      <c r="J17" s="37"/>
      <c r="L17" s="38"/>
      <c r="M17" s="30"/>
      <c r="N17" s="30"/>
      <c r="Q17" s="31"/>
      <c r="R17" s="31"/>
      <c r="S17" s="31"/>
    </row>
  </sheetData>
  <mergeCells count="12">
    <mergeCell ref="B1:D1"/>
    <mergeCell ref="B2:D2"/>
    <mergeCell ref="B4:C4"/>
    <mergeCell ref="D4:E4"/>
    <mergeCell ref="B5:C5"/>
    <mergeCell ref="D5:E5"/>
    <mergeCell ref="D16:F16"/>
    <mergeCell ref="D17:F17"/>
    <mergeCell ref="E11:F11"/>
    <mergeCell ref="E12:F12"/>
    <mergeCell ref="E13:F13"/>
    <mergeCell ref="E14:F14"/>
  </mergeCells>
  <conditionalFormatting sqref="F1:F3 F8:F9">
    <cfRule type="expression" dxfId="165" priority="6">
      <formula>$F1="VALOR INCONSISTENTE"</formula>
    </cfRule>
  </conditionalFormatting>
  <conditionalFormatting sqref="A9:J35">
    <cfRule type="expression" dxfId="164"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3" priority="4">
      <formula>$F4="VALOR INCONSISTENTE"</formula>
    </cfRule>
  </conditionalFormatting>
  <hyperlinks>
    <hyperlink ref="E13" r:id="rId1" xr:uid="{9D3C82A2-10AC-41D3-B539-EFAA343C628E}"/>
    <hyperlink ref="E14" r:id="rId2" xr:uid="{A9E31F69-AB68-45FE-B27A-3260C24F0F1A}"/>
  </hyperlinks>
  <pageMargins left="0.4" right="0.4" top="0.6" bottom="0.6" header="0.31496062000000002" footer="0.31496062000000002"/>
  <pageSetup paperSize="9" scale="54" fitToHeight="0" orientation="landscape" cellComments="atEnd"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5F39D-4063-4DF7-BCDB-5EAE91881530}">
  <sheetPr codeName="Planilha48">
    <pageSetUpPr fitToPage="1"/>
  </sheetPr>
  <dimension ref="A1:S22"/>
  <sheetViews>
    <sheetView showGridLines="0" zoomScale="80" zoomScaleNormal="80" workbookViewId="0">
      <pane ySplit="2" topLeftCell="A3" activePane="bottomLeft" state="frozen"/>
      <selection pane="bottomLeft" activeCell="D9" sqref="D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178</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3.2766666666666664</v>
      </c>
      <c r="B5" s="139">
        <f>IFERROR(MEDIAN(B7:B1048576),0)</f>
        <v>3.16</v>
      </c>
      <c r="C5" s="139"/>
      <c r="D5" s="139">
        <f>IFERROR(AVERAGEIFS(B7:B1048576,B7:B1048576,"&lt;"&amp;(A5+IFERROR(_xlfn.STDEV.S(B7:B1048576),0)),B7:B1048576,"&gt;"&amp;(A5-IFERROR(_xlfn.STDEV.S(B7:B1048576),0))),0)</f>
        <v>3.1819999999999999</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948</v>
      </c>
      <c r="B9" s="51">
        <v>2.19</v>
      </c>
      <c r="C9" s="41" t="s">
        <v>169</v>
      </c>
      <c r="D9" s="41" t="s">
        <v>217</v>
      </c>
      <c r="E9" s="42">
        <v>13745092000180</v>
      </c>
      <c r="F9" s="40" t="s">
        <v>701</v>
      </c>
      <c r="G9" s="69" t="s">
        <v>276</v>
      </c>
      <c r="H9" s="41" t="s">
        <v>910</v>
      </c>
      <c r="I9" s="41">
        <v>2024</v>
      </c>
      <c r="J9" s="43" t="s">
        <v>219</v>
      </c>
      <c r="L9" s="38"/>
      <c r="M9" s="30"/>
      <c r="N9" s="30"/>
      <c r="Q9" s="31"/>
      <c r="R9" s="31"/>
      <c r="S9" s="31"/>
    </row>
    <row r="10" spans="1:19" s="29" customFormat="1" ht="52.5" customHeight="1" x14ac:dyDescent="0.3">
      <c r="A10" s="36" t="s">
        <v>960</v>
      </c>
      <c r="B10" s="51">
        <v>3.99</v>
      </c>
      <c r="C10" s="41" t="s">
        <v>227</v>
      </c>
      <c r="D10" s="41" t="s">
        <v>228</v>
      </c>
      <c r="E10" s="42">
        <v>22341634000140</v>
      </c>
      <c r="F10" s="40" t="s">
        <v>961</v>
      </c>
      <c r="G10" s="69" t="s">
        <v>962</v>
      </c>
      <c r="H10" s="41" t="s">
        <v>963</v>
      </c>
      <c r="I10" s="41">
        <v>2024</v>
      </c>
      <c r="J10" s="43" t="s">
        <v>280</v>
      </c>
      <c r="L10" s="38"/>
      <c r="M10" s="30"/>
      <c r="N10" s="30"/>
      <c r="Q10" s="31"/>
      <c r="R10" s="31"/>
      <c r="S10" s="31"/>
    </row>
    <row r="11" spans="1:19" s="29" customFormat="1" ht="52.5" customHeight="1" x14ac:dyDescent="0.3">
      <c r="A11" s="36" t="s">
        <v>955</v>
      </c>
      <c r="B11" s="51">
        <v>3.18</v>
      </c>
      <c r="C11" s="41" t="s">
        <v>494</v>
      </c>
      <c r="D11" s="41" t="s">
        <v>234</v>
      </c>
      <c r="E11" s="42">
        <v>4492654000130</v>
      </c>
      <c r="F11" s="40" t="s">
        <v>956</v>
      </c>
      <c r="G11" s="69" t="s">
        <v>957</v>
      </c>
      <c r="H11" s="41" t="s">
        <v>958</v>
      </c>
      <c r="I11" s="41">
        <v>2023</v>
      </c>
      <c r="J11" s="43" t="s">
        <v>237</v>
      </c>
      <c r="L11" s="38"/>
      <c r="M11" s="30"/>
      <c r="N11" s="30"/>
      <c r="Q11" s="31"/>
      <c r="R11" s="31"/>
      <c r="S11" s="31"/>
    </row>
    <row r="12" spans="1:19" s="29" customFormat="1" ht="52.5" customHeight="1" x14ac:dyDescent="0.3">
      <c r="A12" s="36" t="s">
        <v>959</v>
      </c>
      <c r="B12" s="51">
        <v>2.68</v>
      </c>
      <c r="C12" s="41" t="s">
        <v>262</v>
      </c>
      <c r="D12" s="41" t="s">
        <v>234</v>
      </c>
      <c r="E12" s="42">
        <v>38903127000193</v>
      </c>
      <c r="F12" s="40" t="s">
        <v>918</v>
      </c>
      <c r="G12" s="69" t="s">
        <v>919</v>
      </c>
      <c r="H12" s="41" t="s">
        <v>920</v>
      </c>
      <c r="I12" s="41">
        <v>2023</v>
      </c>
      <c r="J12" s="43" t="s">
        <v>237</v>
      </c>
      <c r="L12" s="38"/>
      <c r="M12" s="30"/>
      <c r="N12" s="30"/>
      <c r="Q12" s="31"/>
      <c r="R12" s="31"/>
      <c r="S12" s="31"/>
    </row>
    <row r="13" spans="1:19" s="29" customFormat="1" ht="52.5" customHeight="1" x14ac:dyDescent="0.3">
      <c r="A13" s="36" t="s">
        <v>949</v>
      </c>
      <c r="B13" s="51">
        <v>2.21</v>
      </c>
      <c r="C13" s="41" t="s">
        <v>169</v>
      </c>
      <c r="D13" s="41" t="s">
        <v>217</v>
      </c>
      <c r="E13" s="42">
        <v>43052082000120</v>
      </c>
      <c r="F13" s="40" t="s">
        <v>950</v>
      </c>
      <c r="G13" s="69" t="s">
        <v>951</v>
      </c>
      <c r="H13" s="41" t="s">
        <v>945</v>
      </c>
      <c r="I13" s="41">
        <v>2024</v>
      </c>
      <c r="J13" s="43" t="s">
        <v>219</v>
      </c>
      <c r="L13" s="38"/>
      <c r="M13" s="30"/>
      <c r="N13" s="30"/>
      <c r="Q13" s="31"/>
      <c r="R13" s="31"/>
      <c r="S13" s="31"/>
    </row>
    <row r="14" spans="1:19" s="29" customFormat="1" ht="52.5" customHeight="1" x14ac:dyDescent="0.3">
      <c r="A14" s="36" t="s">
        <v>952</v>
      </c>
      <c r="B14" s="51">
        <v>3.16</v>
      </c>
      <c r="C14" s="41" t="s">
        <v>240</v>
      </c>
      <c r="D14" s="41" t="s">
        <v>238</v>
      </c>
      <c r="E14" s="42">
        <v>50171371000104</v>
      </c>
      <c r="F14" s="40" t="s">
        <v>699</v>
      </c>
      <c r="G14" s="69" t="s">
        <v>953</v>
      </c>
      <c r="H14" s="41" t="s">
        <v>954</v>
      </c>
      <c r="I14" s="41">
        <v>2024</v>
      </c>
      <c r="J14" s="43" t="s">
        <v>239</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529</v>
      </c>
      <c r="B17" s="51">
        <v>2.9</v>
      </c>
      <c r="C17" s="67">
        <v>45574.488888888889</v>
      </c>
      <c r="D17" s="77" t="s">
        <v>516</v>
      </c>
      <c r="E17" s="130" t="s">
        <v>530</v>
      </c>
      <c r="F17" s="131"/>
      <c r="G17" s="32"/>
      <c r="H17" s="32"/>
      <c r="I17" s="32"/>
      <c r="J17" s="32"/>
      <c r="L17" s="75"/>
      <c r="M17" s="35"/>
      <c r="N17" s="35"/>
      <c r="Q17" s="34"/>
      <c r="R17" s="34"/>
      <c r="S17" s="34"/>
    </row>
    <row r="18" spans="1:19" s="33" customFormat="1" ht="54" customHeight="1" x14ac:dyDescent="0.35">
      <c r="A18" s="36" t="s">
        <v>531</v>
      </c>
      <c r="B18" s="51">
        <v>4.4800000000000004</v>
      </c>
      <c r="C18" s="67">
        <v>45574.488888888889</v>
      </c>
      <c r="D18" s="77" t="s">
        <v>520</v>
      </c>
      <c r="E18" s="130" t="s">
        <v>532</v>
      </c>
      <c r="F18" s="131"/>
      <c r="G18" s="32"/>
      <c r="H18" s="32"/>
      <c r="I18" s="32"/>
      <c r="J18" s="32"/>
      <c r="L18" s="75"/>
      <c r="M18" s="35"/>
      <c r="N18" s="35"/>
      <c r="Q18" s="34"/>
      <c r="R18" s="34"/>
      <c r="S18" s="34"/>
    </row>
    <row r="19" spans="1:19" s="33" customFormat="1" ht="54" customHeight="1" x14ac:dyDescent="0.35">
      <c r="A19" s="36" t="s">
        <v>533</v>
      </c>
      <c r="B19" s="51">
        <v>4.7</v>
      </c>
      <c r="C19" s="67">
        <v>45574.488888888889</v>
      </c>
      <c r="D19" s="77" t="s">
        <v>534</v>
      </c>
      <c r="E19" s="130" t="s">
        <v>535</v>
      </c>
      <c r="F19" s="131"/>
      <c r="G19" s="32"/>
      <c r="H19" s="32"/>
      <c r="I19" s="32"/>
      <c r="J19" s="32"/>
      <c r="L19" s="75"/>
      <c r="M19" s="35"/>
      <c r="N19" s="35"/>
      <c r="Q19" s="34"/>
      <c r="R19" s="34"/>
      <c r="S19" s="34"/>
    </row>
    <row r="20" spans="1:19" ht="40.15" customHeight="1" x14ac:dyDescent="0.25">
      <c r="A20" s="72" t="s">
        <v>10</v>
      </c>
      <c r="B20" s="8"/>
      <c r="C20" s="71"/>
      <c r="D20" s="44"/>
      <c r="E20" s="45"/>
      <c r="F20" s="46"/>
      <c r="G20" s="6"/>
      <c r="H20" s="6"/>
      <c r="I20" s="6"/>
      <c r="J20" s="6"/>
      <c r="L20" s="4"/>
      <c r="M20" s="3"/>
      <c r="N20" s="3"/>
      <c r="Q20" s="5"/>
      <c r="R20" s="5"/>
      <c r="S20" s="5"/>
    </row>
    <row r="21" spans="1:19" s="29" customFormat="1" ht="34.9" customHeight="1" x14ac:dyDescent="0.3">
      <c r="A21" s="73" t="s">
        <v>11</v>
      </c>
      <c r="B21" s="74" t="s">
        <v>4</v>
      </c>
      <c r="C21" s="74" t="s">
        <v>12</v>
      </c>
      <c r="D21" s="143" t="s">
        <v>13</v>
      </c>
      <c r="E21" s="143"/>
      <c r="F21" s="144"/>
      <c r="G21" s="37"/>
      <c r="H21" s="37"/>
      <c r="I21" s="37"/>
      <c r="J21" s="37"/>
      <c r="L21" s="38"/>
      <c r="M21" s="30"/>
      <c r="N21" s="30"/>
      <c r="Q21" s="31"/>
      <c r="R21" s="31"/>
      <c r="S21" s="31"/>
    </row>
    <row r="22" spans="1:19" s="29" customFormat="1" ht="54" customHeight="1" x14ac:dyDescent="0.3">
      <c r="A22" s="39" t="s">
        <v>2</v>
      </c>
      <c r="B22" s="51"/>
      <c r="C22" s="52"/>
      <c r="D22" s="140"/>
      <c r="E22" s="141"/>
      <c r="F22" s="142"/>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162" priority="6">
      <formula>$F1="VALOR INCONSISTENTE"</formula>
    </cfRule>
  </conditionalFormatting>
  <conditionalFormatting sqref="A20:J40 A17:D19 G17:J19 A9:J16">
    <cfRule type="expression" dxfId="161"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0" priority="4">
      <formula>$F4="VALOR INCONSISTENTE"</formula>
    </cfRule>
  </conditionalFormatting>
  <conditionalFormatting sqref="E17:F19">
    <cfRule type="expression" dxfId="159" priority="1">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AFB1B-76DD-4503-9D6B-1B04AB14F53F}">
  <sheetPr codeName="Planilha49">
    <pageSetUpPr fitToPage="1"/>
  </sheetPr>
  <dimension ref="A1:S22"/>
  <sheetViews>
    <sheetView showGridLines="0" zoomScale="80" zoomScaleNormal="80" workbookViewId="0">
      <pane ySplit="2" topLeftCell="A7" activePane="bottomLeft" state="frozen"/>
      <selection pane="bottomLeft" activeCell="H19" sqref="H1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179</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87.311111111111103</v>
      </c>
      <c r="B5" s="139">
        <f>IFERROR(MEDIAN(B7:B1048576),0)</f>
        <v>82</v>
      </c>
      <c r="C5" s="139"/>
      <c r="D5" s="139">
        <f>IFERROR(AVERAGEIFS(B7:B1048576,B7:B1048576,"&lt;"&amp;(A5+IFERROR(_xlfn.STDEV.S(B7:B1048576),0)),B7:B1048576,"&gt;"&amp;(A5-IFERROR(_xlfn.STDEV.S(B7:B1048576),0))),0)</f>
        <v>87.8</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964</v>
      </c>
      <c r="B9" s="51">
        <v>72</v>
      </c>
      <c r="C9" s="41" t="s">
        <v>169</v>
      </c>
      <c r="D9" s="41" t="s">
        <v>217</v>
      </c>
      <c r="E9" s="42">
        <v>36047635000191</v>
      </c>
      <c r="F9" s="40" t="s">
        <v>965</v>
      </c>
      <c r="G9" s="69" t="s">
        <v>327</v>
      </c>
      <c r="H9" s="41" t="s">
        <v>966</v>
      </c>
      <c r="I9" s="41">
        <v>2023</v>
      </c>
      <c r="J9" s="43" t="s">
        <v>294</v>
      </c>
      <c r="L9" s="38"/>
      <c r="M9" s="30"/>
      <c r="N9" s="30"/>
      <c r="Q9" s="31"/>
      <c r="R9" s="31"/>
      <c r="S9" s="31"/>
    </row>
    <row r="10" spans="1:19" s="29" customFormat="1" ht="52.5" customHeight="1" x14ac:dyDescent="0.3">
      <c r="A10" s="36" t="s">
        <v>967</v>
      </c>
      <c r="B10" s="51">
        <v>100</v>
      </c>
      <c r="C10" s="41" t="s">
        <v>169</v>
      </c>
      <c r="D10" s="41" t="s">
        <v>217</v>
      </c>
      <c r="E10" s="42">
        <v>18473803000129</v>
      </c>
      <c r="F10" s="40" t="s">
        <v>968</v>
      </c>
      <c r="G10" s="69" t="s">
        <v>969</v>
      </c>
      <c r="H10" s="41" t="s">
        <v>783</v>
      </c>
      <c r="I10" s="41">
        <v>2023</v>
      </c>
      <c r="J10" s="43" t="s">
        <v>970</v>
      </c>
      <c r="L10" s="38"/>
      <c r="M10" s="30"/>
      <c r="N10" s="30"/>
      <c r="Q10" s="31"/>
      <c r="R10" s="31"/>
      <c r="S10" s="31"/>
    </row>
    <row r="11" spans="1:19" s="29" customFormat="1" ht="52.5" customHeight="1" x14ac:dyDescent="0.3">
      <c r="A11" s="36" t="s">
        <v>971</v>
      </c>
      <c r="B11" s="51">
        <v>82</v>
      </c>
      <c r="C11" s="41" t="s">
        <v>169</v>
      </c>
      <c r="D11" s="41" t="s">
        <v>217</v>
      </c>
      <c r="E11" s="42">
        <v>30195733000190</v>
      </c>
      <c r="F11" s="40" t="s">
        <v>915</v>
      </c>
      <c r="G11" s="69" t="s">
        <v>972</v>
      </c>
      <c r="H11" s="41" t="s">
        <v>973</v>
      </c>
      <c r="I11" s="41">
        <v>2023</v>
      </c>
      <c r="J11" s="43" t="s">
        <v>223</v>
      </c>
      <c r="L11" s="38"/>
      <c r="M11" s="30"/>
      <c r="N11" s="30"/>
      <c r="Q11" s="31"/>
      <c r="R11" s="31"/>
      <c r="S11" s="31"/>
    </row>
    <row r="12" spans="1:19" s="29" customFormat="1" ht="52.5" customHeight="1" x14ac:dyDescent="0.3">
      <c r="A12" s="36" t="s">
        <v>314</v>
      </c>
      <c r="B12" s="51">
        <v>99</v>
      </c>
      <c r="C12" s="41" t="s">
        <v>169</v>
      </c>
      <c r="D12" s="41" t="s">
        <v>217</v>
      </c>
      <c r="E12" s="42" t="s">
        <v>315</v>
      </c>
      <c r="F12" s="40">
        <v>45195</v>
      </c>
      <c r="G12" s="69" t="s">
        <v>316</v>
      </c>
      <c r="H12" s="41">
        <v>153</v>
      </c>
      <c r="I12" s="41">
        <v>2023</v>
      </c>
      <c r="J12" s="43" t="s">
        <v>223</v>
      </c>
      <c r="L12" s="38"/>
      <c r="M12" s="30"/>
      <c r="N12" s="30"/>
      <c r="Q12" s="31"/>
      <c r="R12" s="31"/>
      <c r="S12" s="31"/>
    </row>
    <row r="13" spans="1:19" s="29" customFormat="1" ht="52.5" customHeight="1" x14ac:dyDescent="0.3">
      <c r="A13" s="36" t="s">
        <v>974</v>
      </c>
      <c r="B13" s="51">
        <v>78</v>
      </c>
      <c r="C13" s="41" t="s">
        <v>895</v>
      </c>
      <c r="D13" s="41" t="s">
        <v>217</v>
      </c>
      <c r="E13" s="42">
        <v>535560000140</v>
      </c>
      <c r="F13" s="40" t="s">
        <v>975</v>
      </c>
      <c r="G13" s="69" t="s">
        <v>976</v>
      </c>
      <c r="H13" s="41" t="s">
        <v>796</v>
      </c>
      <c r="I13" s="41">
        <v>2024</v>
      </c>
      <c r="J13" s="43" t="s">
        <v>219</v>
      </c>
      <c r="L13" s="38"/>
      <c r="M13" s="30"/>
      <c r="N13" s="30"/>
      <c r="Q13" s="31"/>
      <c r="R13" s="31"/>
      <c r="S13" s="31"/>
    </row>
    <row r="14" spans="1:19" s="29" customFormat="1" ht="52.5" customHeight="1" x14ac:dyDescent="0.3">
      <c r="A14" s="36" t="s">
        <v>977</v>
      </c>
      <c r="B14" s="51">
        <v>81</v>
      </c>
      <c r="C14" s="41" t="s">
        <v>169</v>
      </c>
      <c r="D14" s="41" t="s">
        <v>217</v>
      </c>
      <c r="E14" s="42">
        <v>30986684000103</v>
      </c>
      <c r="F14" s="40" t="s">
        <v>726</v>
      </c>
      <c r="G14" s="69" t="s">
        <v>978</v>
      </c>
      <c r="H14" s="41" t="s">
        <v>734</v>
      </c>
      <c r="I14" s="41">
        <v>2024</v>
      </c>
      <c r="J14" s="43" t="s">
        <v>219</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979</v>
      </c>
      <c r="B17" s="51">
        <v>74.900000000000006</v>
      </c>
      <c r="C17" s="67">
        <v>45574.488888888889</v>
      </c>
      <c r="D17" s="77" t="s">
        <v>981</v>
      </c>
      <c r="E17" s="146" t="s">
        <v>980</v>
      </c>
      <c r="F17" s="131"/>
      <c r="G17" s="32"/>
      <c r="H17" s="32"/>
      <c r="I17" s="32"/>
      <c r="J17" s="32"/>
      <c r="L17" s="75"/>
      <c r="M17" s="35"/>
      <c r="N17" s="35"/>
      <c r="Q17" s="34"/>
      <c r="R17" s="34"/>
      <c r="S17" s="34"/>
    </row>
    <row r="18" spans="1:19" s="33" customFormat="1" ht="54" customHeight="1" x14ac:dyDescent="0.35">
      <c r="A18" s="36" t="s">
        <v>982</v>
      </c>
      <c r="B18" s="51">
        <v>99</v>
      </c>
      <c r="C18" s="67">
        <v>45574.488888888889</v>
      </c>
      <c r="D18" s="77" t="s">
        <v>715</v>
      </c>
      <c r="E18" s="146" t="s">
        <v>983</v>
      </c>
      <c r="F18" s="131"/>
      <c r="G18" s="32"/>
      <c r="H18" s="32"/>
      <c r="I18" s="32"/>
      <c r="J18" s="32"/>
      <c r="L18" s="75"/>
      <c r="M18" s="35"/>
      <c r="N18" s="35"/>
      <c r="Q18" s="34"/>
      <c r="R18" s="34"/>
      <c r="S18" s="34"/>
    </row>
    <row r="19" spans="1:19" s="33" customFormat="1" ht="54" customHeight="1" x14ac:dyDescent="0.35">
      <c r="A19" s="36" t="s">
        <v>984</v>
      </c>
      <c r="B19" s="51">
        <v>99.9</v>
      </c>
      <c r="C19" s="67">
        <v>45574.488888888889</v>
      </c>
      <c r="D19" s="77" t="s">
        <v>985</v>
      </c>
      <c r="E19" s="146" t="s">
        <v>986</v>
      </c>
      <c r="F19" s="131"/>
      <c r="G19" s="32"/>
      <c r="H19" s="32"/>
      <c r="I19" s="32"/>
      <c r="J19" s="32"/>
      <c r="L19" s="75"/>
      <c r="M19" s="35"/>
      <c r="N19" s="35"/>
      <c r="Q19" s="34"/>
      <c r="R19" s="34"/>
      <c r="S19" s="34"/>
    </row>
    <row r="20" spans="1:19" ht="40.15" customHeight="1" x14ac:dyDescent="0.25">
      <c r="A20" s="72" t="s">
        <v>10</v>
      </c>
      <c r="B20" s="8"/>
      <c r="C20" s="71"/>
      <c r="D20" s="44"/>
      <c r="E20" s="45"/>
      <c r="F20" s="46"/>
      <c r="G20" s="6"/>
      <c r="H20" s="6"/>
      <c r="I20" s="6"/>
      <c r="J20" s="6"/>
      <c r="L20" s="4"/>
      <c r="M20" s="3"/>
      <c r="N20" s="3"/>
      <c r="Q20" s="5"/>
      <c r="R20" s="5"/>
      <c r="S20" s="5"/>
    </row>
    <row r="21" spans="1:19" s="29" customFormat="1" ht="34.9" customHeight="1" x14ac:dyDescent="0.3">
      <c r="A21" s="73" t="s">
        <v>11</v>
      </c>
      <c r="B21" s="74" t="s">
        <v>4</v>
      </c>
      <c r="C21" s="74" t="s">
        <v>12</v>
      </c>
      <c r="D21" s="143" t="s">
        <v>13</v>
      </c>
      <c r="E21" s="143"/>
      <c r="F21" s="144"/>
      <c r="G21" s="37"/>
      <c r="H21" s="37"/>
      <c r="I21" s="37"/>
      <c r="J21" s="37"/>
      <c r="L21" s="38"/>
      <c r="M21" s="30"/>
      <c r="N21" s="30"/>
      <c r="Q21" s="31"/>
      <c r="R21" s="31"/>
      <c r="S21" s="31"/>
    </row>
    <row r="22" spans="1:19" s="29" customFormat="1" ht="54" customHeight="1" x14ac:dyDescent="0.3">
      <c r="A22" s="39" t="s">
        <v>2</v>
      </c>
      <c r="B22" s="51"/>
      <c r="C22" s="52"/>
      <c r="D22" s="140"/>
      <c r="E22" s="141"/>
      <c r="F22" s="142"/>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158" priority="5">
      <formula>$F1="VALOR INCONSISTENTE"</formula>
    </cfRule>
  </conditionalFormatting>
  <conditionalFormatting sqref="A9:J40">
    <cfRule type="expression" dxfId="15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6" priority="3">
      <formula>$F4="VALOR INCONSISTENTE"</formula>
    </cfRule>
  </conditionalFormatting>
  <hyperlinks>
    <hyperlink ref="E17" r:id="rId1" display="https://www.amazon.com.br/Garrafa-T%C3%A9rmica-Airpot-Invicta-100100020105/dp/B0779M1VCD/ref=asc_df_B0779M1VCD/?tag=googleshopp00-20&amp;linkCode=df0&amp;hvadid=709870389015&amp;hvpos=&amp;hvnetw=g&amp;hvrand=4880421411386838945&amp;hvpone=&amp;hvptwo=&amp;hvqmt=&amp;hvdev=c&amp;hvdvcmdl=&amp;hvlocint=&amp;hvlocphy=1001686&amp;hvtargid=pla-815190433092&amp;psc=1&amp;mcid=440b8dc0b9a53e23af1db0163924dbe8&amp;gad_source=4" xr:uid="{3AF8D5FD-C023-4C71-9EB4-8892F28343D6}"/>
    <hyperlink ref="E18" r:id="rId2" display="https://www.colombo.com.br/produto/Utilidades-Domesticas/Garrafa-Termica-Lumina-Termolar?adtype=pla&amp;portal=94E1821971F41D59A7A158C8ABEDE886&amp;utm_source=google&amp;utm_medium=cpc&amp;utm_campaign=pmax_1p_geral&amp;gad_source=4&amp;gclid=CjwKCAjwooq3BhB3EiwAYqYoEgzyx7ji6xNDoLKj67_fJOuc3bT_-EA9KnSotWDY5jbJ6_OlOGKCORoC0IsQAvD_BwE&amp;cor=Preto%2Finox-seller-1" xr:uid="{65DFFA2E-9873-41C6-B7BF-978AE3619A92}"/>
    <hyperlink ref="E19" r:id="rId3" display="https://www.kalunga.com.br/prod/garrafa-termica-lumina-1-8l-pressao-9750-termolar-pt-1-un/351505?cq_src=google_ads&amp;cq_cmp=17963792319&amp;cq_con=&amp;cq_term=&amp;cq_med=pla&amp;cq_plac=&amp;cq_net=x&amp;cq_pos=&amp;cq_plt=gp&amp;pcID=3921&amp;gad_source=4&amp;gclid=CjwKCAjwooq3BhB3EiwAYqYoEkoVIUa-eoU2KI2STp7x6vDnMeqgg8Izld4QaP31v_VOheiuoNgqXxoCrCUQAvD_BwE" xr:uid="{50FFC433-9D20-47D9-BC0F-C2DD14A1D75E}"/>
  </hyperlinks>
  <pageMargins left="0.4" right="0.4" top="0.6" bottom="0.6" header="0.31496062000000002" footer="0.31496062000000002"/>
  <pageSetup paperSize="9" scale="54" fitToHeight="0" orientation="landscape" cellComments="atEnd"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F4AED-E3B9-40A8-8055-961AB2AA7FBC}">
  <sheetPr codeName="Planilha50">
    <pageSetUpPr fitToPage="1"/>
  </sheetPr>
  <dimension ref="A1:S26"/>
  <sheetViews>
    <sheetView showGridLines="0" zoomScale="80" zoomScaleNormal="80" workbookViewId="0">
      <pane ySplit="2" topLeftCell="A11"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180</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15.345384615384615</v>
      </c>
      <c r="B5" s="139">
        <f>IFERROR(MEDIAN(B7:B1048576),0)</f>
        <v>14.49</v>
      </c>
      <c r="C5" s="139"/>
      <c r="D5" s="139">
        <f>IFERROR(AVERAGEIFS(B7:B1048576,B7:B1048576,"&lt;"&amp;(A5+IFERROR(_xlfn.STDEV.S(B7:B1048576),0)),B7:B1048576,"&gt;"&amp;(A5-IFERROR(_xlfn.STDEV.S(B7:B1048576),0))),0)</f>
        <v>15.255555555555556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320</v>
      </c>
      <c r="B9" s="51">
        <v>11</v>
      </c>
      <c r="C9" s="41" t="s">
        <v>169</v>
      </c>
      <c r="D9" s="41" t="s">
        <v>217</v>
      </c>
      <c r="E9" s="42" t="s">
        <v>218</v>
      </c>
      <c r="F9" s="40">
        <v>45244</v>
      </c>
      <c r="G9" s="69" t="s">
        <v>321</v>
      </c>
      <c r="H9" s="41">
        <v>40</v>
      </c>
      <c r="I9" s="41">
        <v>2023</v>
      </c>
      <c r="J9" s="43" t="s">
        <v>223</v>
      </c>
      <c r="L9" s="38"/>
      <c r="M9" s="30"/>
      <c r="N9" s="30"/>
      <c r="Q9" s="31"/>
      <c r="R9" s="31"/>
      <c r="S9" s="31"/>
    </row>
    <row r="10" spans="1:19" s="29" customFormat="1" ht="52.5" customHeight="1" x14ac:dyDescent="0.3">
      <c r="A10" s="36" t="s">
        <v>322</v>
      </c>
      <c r="B10" s="51">
        <v>17.690000000000001</v>
      </c>
      <c r="C10" s="41" t="s">
        <v>169</v>
      </c>
      <c r="D10" s="41" t="s">
        <v>217</v>
      </c>
      <c r="E10" s="42" t="s">
        <v>218</v>
      </c>
      <c r="F10" s="40">
        <v>45397</v>
      </c>
      <c r="G10" s="69" t="s">
        <v>266</v>
      </c>
      <c r="H10" s="41">
        <v>4</v>
      </c>
      <c r="I10" s="41">
        <v>2024</v>
      </c>
      <c r="J10" s="43" t="s">
        <v>219</v>
      </c>
      <c r="L10" s="38"/>
      <c r="M10" s="30"/>
      <c r="N10" s="30"/>
      <c r="Q10" s="31"/>
      <c r="R10" s="31"/>
      <c r="S10" s="31"/>
    </row>
    <row r="11" spans="1:19" s="29" customFormat="1" ht="52.5" customHeight="1" x14ac:dyDescent="0.3">
      <c r="A11" s="36" t="s">
        <v>323</v>
      </c>
      <c r="B11" s="51">
        <v>11.87</v>
      </c>
      <c r="C11" s="41" t="s">
        <v>169</v>
      </c>
      <c r="D11" s="41" t="s">
        <v>217</v>
      </c>
      <c r="E11" s="42" t="s">
        <v>218</v>
      </c>
      <c r="F11" s="40">
        <v>45363</v>
      </c>
      <c r="G11" s="69" t="s">
        <v>324</v>
      </c>
      <c r="H11" s="41">
        <v>18</v>
      </c>
      <c r="I11" s="41">
        <v>2024</v>
      </c>
      <c r="J11" s="43" t="s">
        <v>219</v>
      </c>
      <c r="L11" s="38"/>
      <c r="M11" s="30"/>
      <c r="N11" s="30"/>
      <c r="Q11" s="31"/>
      <c r="R11" s="31"/>
      <c r="S11" s="31"/>
    </row>
    <row r="12" spans="1:19" s="29" customFormat="1" ht="52.5" customHeight="1" x14ac:dyDescent="0.3">
      <c r="A12" s="36" t="s">
        <v>325</v>
      </c>
      <c r="B12" s="51">
        <v>10.3</v>
      </c>
      <c r="C12" s="41" t="s">
        <v>169</v>
      </c>
      <c r="D12" s="41" t="s">
        <v>217</v>
      </c>
      <c r="E12" s="42" t="s">
        <v>218</v>
      </c>
      <c r="F12" s="40">
        <v>45322</v>
      </c>
      <c r="G12" s="69" t="s">
        <v>242</v>
      </c>
      <c r="H12" s="41">
        <v>4</v>
      </c>
      <c r="I12" s="41">
        <v>2024</v>
      </c>
      <c r="J12" s="43" t="s">
        <v>219</v>
      </c>
      <c r="L12" s="38"/>
      <c r="M12" s="30"/>
      <c r="N12" s="30"/>
      <c r="Q12" s="31"/>
      <c r="R12" s="31"/>
      <c r="S12" s="31"/>
    </row>
    <row r="13" spans="1:19" s="29" customFormat="1" ht="52.5" customHeight="1" x14ac:dyDescent="0.3">
      <c r="A13" s="36" t="s">
        <v>326</v>
      </c>
      <c r="B13" s="51">
        <v>14.4</v>
      </c>
      <c r="C13" s="41" t="s">
        <v>169</v>
      </c>
      <c r="D13" s="41" t="s">
        <v>217</v>
      </c>
      <c r="E13" s="42" t="s">
        <v>241</v>
      </c>
      <c r="F13" s="40">
        <v>45252</v>
      </c>
      <c r="G13" s="69" t="s">
        <v>327</v>
      </c>
      <c r="H13" s="41">
        <v>82</v>
      </c>
      <c r="I13" s="41">
        <v>2023</v>
      </c>
      <c r="J13" s="43" t="s">
        <v>294</v>
      </c>
      <c r="L13" s="38"/>
      <c r="M13" s="30"/>
      <c r="N13" s="30"/>
      <c r="Q13" s="31"/>
      <c r="R13" s="31"/>
      <c r="S13" s="31"/>
    </row>
    <row r="14" spans="1:19" s="29" customFormat="1" ht="52.5" customHeight="1" x14ac:dyDescent="0.3">
      <c r="A14" s="36" t="s">
        <v>332</v>
      </c>
      <c r="B14" s="51">
        <v>11.99</v>
      </c>
      <c r="C14" s="41" t="s">
        <v>227</v>
      </c>
      <c r="D14" s="41" t="s">
        <v>228</v>
      </c>
      <c r="E14" s="42" t="s">
        <v>333</v>
      </c>
      <c r="F14" s="40">
        <v>45216</v>
      </c>
      <c r="G14" s="69" t="s">
        <v>278</v>
      </c>
      <c r="H14" s="41">
        <v>166</v>
      </c>
      <c r="I14" s="41">
        <v>2023</v>
      </c>
      <c r="J14" s="43" t="s">
        <v>229</v>
      </c>
      <c r="L14" s="38"/>
      <c r="M14" s="30"/>
      <c r="N14" s="30"/>
      <c r="Q14" s="31"/>
      <c r="R14" s="31"/>
      <c r="S14" s="31"/>
    </row>
    <row r="15" spans="1:19" s="29" customFormat="1" ht="52.5" customHeight="1" x14ac:dyDescent="0.3">
      <c r="A15" s="36" t="s">
        <v>334</v>
      </c>
      <c r="B15" s="51">
        <v>17.100000000000001</v>
      </c>
      <c r="C15" s="41" t="s">
        <v>227</v>
      </c>
      <c r="D15" s="41" t="s">
        <v>228</v>
      </c>
      <c r="E15" s="42" t="s">
        <v>335</v>
      </c>
      <c r="F15" s="40">
        <v>45182</v>
      </c>
      <c r="G15" s="69" t="s">
        <v>336</v>
      </c>
      <c r="H15" s="41">
        <v>52</v>
      </c>
      <c r="I15" s="41">
        <v>2023</v>
      </c>
      <c r="J15" s="43" t="s">
        <v>229</v>
      </c>
      <c r="L15" s="38"/>
      <c r="M15" s="30"/>
      <c r="N15" s="30"/>
      <c r="Q15" s="31"/>
      <c r="R15" s="31"/>
      <c r="S15" s="31"/>
    </row>
    <row r="16" spans="1:19" s="29" customFormat="1" ht="52.5" customHeight="1" x14ac:dyDescent="0.3">
      <c r="A16" s="36" t="s">
        <v>337</v>
      </c>
      <c r="B16" s="51">
        <v>17.79</v>
      </c>
      <c r="C16" s="41" t="s">
        <v>338</v>
      </c>
      <c r="D16" s="41" t="s">
        <v>234</v>
      </c>
      <c r="E16" s="42" t="s">
        <v>333</v>
      </c>
      <c r="F16" s="40">
        <v>45254</v>
      </c>
      <c r="G16" s="69" t="s">
        <v>339</v>
      </c>
      <c r="H16" s="94" t="s">
        <v>340</v>
      </c>
      <c r="I16" s="41">
        <v>2023</v>
      </c>
      <c r="J16" s="43" t="s">
        <v>237</v>
      </c>
      <c r="L16" s="38"/>
      <c r="M16" s="30"/>
      <c r="N16" s="30"/>
      <c r="Q16" s="31"/>
      <c r="R16" s="31"/>
      <c r="S16" s="31"/>
    </row>
    <row r="17" spans="1:19" s="29" customFormat="1" ht="52.5" customHeight="1" x14ac:dyDescent="0.3">
      <c r="A17" s="36" t="s">
        <v>341</v>
      </c>
      <c r="B17" s="51">
        <v>17.98</v>
      </c>
      <c r="C17" s="41" t="s">
        <v>227</v>
      </c>
      <c r="D17" s="41" t="s">
        <v>228</v>
      </c>
      <c r="E17" s="42" t="s">
        <v>277</v>
      </c>
      <c r="F17" s="40">
        <v>45412</v>
      </c>
      <c r="G17" s="69" t="s">
        <v>278</v>
      </c>
      <c r="H17" s="41">
        <v>28</v>
      </c>
      <c r="I17" s="41">
        <v>2024</v>
      </c>
      <c r="J17" s="43" t="s">
        <v>229</v>
      </c>
      <c r="L17" s="38"/>
      <c r="M17" s="30"/>
      <c r="N17" s="30"/>
      <c r="Q17" s="31"/>
      <c r="R17" s="31"/>
      <c r="S17" s="31"/>
    </row>
    <row r="18" spans="1:19" s="65" customFormat="1" ht="40.15" customHeight="1" x14ac:dyDescent="0.35">
      <c r="A18" s="78" t="s">
        <v>9</v>
      </c>
      <c r="B18" s="79"/>
      <c r="C18" s="79"/>
      <c r="D18" s="80"/>
      <c r="E18" s="80"/>
      <c r="F18" s="81"/>
      <c r="G18" s="64"/>
      <c r="H18" s="64"/>
      <c r="I18" s="64"/>
      <c r="J18" s="64"/>
      <c r="L18" s="82"/>
      <c r="Q18" s="66"/>
      <c r="R18" s="66"/>
      <c r="S18" s="66"/>
    </row>
    <row r="19" spans="1:19" s="61" customFormat="1" ht="34.9" customHeight="1" x14ac:dyDescent="0.3">
      <c r="A19" s="58" t="s">
        <v>165</v>
      </c>
      <c r="B19" s="60" t="s">
        <v>4</v>
      </c>
      <c r="C19" s="59" t="s">
        <v>164</v>
      </c>
      <c r="D19" s="60" t="s">
        <v>152</v>
      </c>
      <c r="E19" s="128" t="s">
        <v>21</v>
      </c>
      <c r="F19" s="129"/>
      <c r="G19" s="68"/>
      <c r="H19" s="68"/>
      <c r="I19" s="68"/>
      <c r="J19" s="68"/>
      <c r="M19" s="62"/>
      <c r="N19" s="62"/>
      <c r="Q19" s="63"/>
      <c r="R19" s="63"/>
      <c r="S19" s="63"/>
    </row>
    <row r="20" spans="1:19" s="33" customFormat="1" ht="54" customHeight="1" x14ac:dyDescent="0.35">
      <c r="A20" s="36" t="s">
        <v>536</v>
      </c>
      <c r="B20" s="51">
        <v>21.99</v>
      </c>
      <c r="C20" s="67">
        <v>45574.488888888889</v>
      </c>
      <c r="D20" s="77" t="s">
        <v>514</v>
      </c>
      <c r="E20" s="130" t="s">
        <v>537</v>
      </c>
      <c r="F20" s="145"/>
      <c r="G20" s="32"/>
      <c r="H20" s="32"/>
      <c r="I20" s="32"/>
      <c r="J20" s="32"/>
      <c r="L20" s="75"/>
      <c r="M20" s="35"/>
      <c r="N20" s="35"/>
      <c r="Q20" s="34"/>
      <c r="R20" s="34"/>
      <c r="S20" s="34"/>
    </row>
    <row r="21" spans="1:19" s="33" customFormat="1" ht="54" customHeight="1" x14ac:dyDescent="0.35">
      <c r="A21" s="36" t="s">
        <v>721</v>
      </c>
      <c r="B21" s="51">
        <v>13.99</v>
      </c>
      <c r="C21" s="67">
        <v>45574.488888888889</v>
      </c>
      <c r="D21" s="77" t="s">
        <v>585</v>
      </c>
      <c r="E21" s="130" t="s">
        <v>722</v>
      </c>
      <c r="F21" s="145"/>
      <c r="G21" s="32"/>
      <c r="H21" s="32"/>
      <c r="I21" s="32"/>
      <c r="J21" s="32"/>
      <c r="L21" s="75"/>
      <c r="M21" s="35"/>
      <c r="N21" s="35"/>
      <c r="Q21" s="34"/>
      <c r="R21" s="34"/>
      <c r="S21" s="34"/>
    </row>
    <row r="22" spans="1:19" s="33" customFormat="1" ht="54" customHeight="1" x14ac:dyDescent="0.35">
      <c r="A22" s="36" t="s">
        <v>716</v>
      </c>
      <c r="B22" s="51">
        <v>18.899999999999999</v>
      </c>
      <c r="C22" s="67">
        <v>45574.488888888889</v>
      </c>
      <c r="D22" s="77" t="s">
        <v>718</v>
      </c>
      <c r="E22" s="130" t="s">
        <v>717</v>
      </c>
      <c r="F22" s="145"/>
      <c r="G22" s="32"/>
      <c r="H22" s="32"/>
      <c r="I22" s="32"/>
      <c r="J22" s="32"/>
      <c r="L22" s="75"/>
      <c r="M22" s="35"/>
      <c r="N22" s="35"/>
      <c r="Q22" s="34"/>
      <c r="R22" s="34"/>
      <c r="S22" s="34"/>
    </row>
    <row r="23" spans="1:19" s="33" customFormat="1" ht="54" customHeight="1" x14ac:dyDescent="0.35">
      <c r="A23" s="36" t="s">
        <v>719</v>
      </c>
      <c r="B23" s="51">
        <v>14.49</v>
      </c>
      <c r="C23" s="67">
        <v>45574.488888888889</v>
      </c>
      <c r="D23" s="77" t="s">
        <v>503</v>
      </c>
      <c r="E23" s="130" t="s">
        <v>720</v>
      </c>
      <c r="F23" s="145"/>
      <c r="G23" s="32"/>
      <c r="H23" s="32"/>
      <c r="I23" s="32"/>
      <c r="J23" s="32"/>
      <c r="L23" s="75"/>
      <c r="M23" s="35"/>
      <c r="N23" s="35"/>
      <c r="Q23" s="34"/>
      <c r="R23" s="34"/>
      <c r="S23" s="34"/>
    </row>
    <row r="24" spans="1:19" ht="40.15" customHeight="1" x14ac:dyDescent="0.25">
      <c r="A24" s="72" t="s">
        <v>10</v>
      </c>
      <c r="B24" s="8"/>
      <c r="C24" s="71"/>
      <c r="D24" s="44"/>
      <c r="E24" s="45"/>
      <c r="F24" s="46"/>
      <c r="G24" s="6"/>
      <c r="H24" s="6"/>
      <c r="I24" s="6"/>
      <c r="J24" s="6"/>
      <c r="L24" s="4"/>
      <c r="M24" s="3"/>
      <c r="N24" s="3"/>
      <c r="Q24" s="5"/>
      <c r="R24" s="5"/>
      <c r="S24" s="5"/>
    </row>
    <row r="25" spans="1:19" s="29" customFormat="1" ht="34.9" customHeight="1" x14ac:dyDescent="0.3">
      <c r="A25" s="73" t="s">
        <v>11</v>
      </c>
      <c r="B25" s="74" t="s">
        <v>4</v>
      </c>
      <c r="C25" s="74" t="s">
        <v>12</v>
      </c>
      <c r="D25" s="143" t="s">
        <v>13</v>
      </c>
      <c r="E25" s="143"/>
      <c r="F25" s="144"/>
      <c r="G25" s="37"/>
      <c r="H25" s="37"/>
      <c r="I25" s="37"/>
      <c r="J25" s="37"/>
      <c r="L25" s="38"/>
      <c r="M25" s="30"/>
      <c r="N25" s="30"/>
      <c r="Q25" s="31"/>
      <c r="R25" s="31"/>
      <c r="S25" s="31"/>
    </row>
    <row r="26" spans="1:19" s="29" customFormat="1" ht="54" customHeight="1" x14ac:dyDescent="0.3">
      <c r="A26" s="39" t="s">
        <v>2</v>
      </c>
      <c r="B26" s="51"/>
      <c r="C26" s="52"/>
      <c r="D26" s="140"/>
      <c r="E26" s="141"/>
      <c r="F26" s="142"/>
      <c r="G26" s="37"/>
      <c r="H26" s="37"/>
      <c r="I26" s="37"/>
      <c r="J26" s="37"/>
      <c r="L26" s="38"/>
      <c r="M26" s="30"/>
      <c r="N26" s="30"/>
      <c r="Q26" s="31"/>
      <c r="R26" s="31"/>
      <c r="S26" s="31"/>
    </row>
  </sheetData>
  <mergeCells count="13">
    <mergeCell ref="B1:D1"/>
    <mergeCell ref="B2:D2"/>
    <mergeCell ref="B4:C4"/>
    <mergeCell ref="D4:E4"/>
    <mergeCell ref="B5:C5"/>
    <mergeCell ref="D5:E5"/>
    <mergeCell ref="D25:F25"/>
    <mergeCell ref="D26:F26"/>
    <mergeCell ref="E19:F19"/>
    <mergeCell ref="E20:F20"/>
    <mergeCell ref="E21:F21"/>
    <mergeCell ref="E22:F22"/>
    <mergeCell ref="E23:F23"/>
  </mergeCells>
  <conditionalFormatting sqref="F1:F3 F8:F17">
    <cfRule type="expression" dxfId="155" priority="5">
      <formula>$F1="VALOR INCONSISTENTE"</formula>
    </cfRule>
  </conditionalFormatting>
  <conditionalFormatting sqref="A9:J44">
    <cfRule type="expression" dxfId="15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3" priority="3">
      <formula>$F4="VALOR INCONSISTENTE"</formula>
    </cfRule>
  </conditionalFormatting>
  <hyperlinks>
    <hyperlink ref="E22" r:id="rId1" xr:uid="{1AAF622E-4F0E-4170-AC2B-8D829502A772}"/>
    <hyperlink ref="E23" r:id="rId2" display="https://www.magazineluiza.com.br/jarra-para-agua-e-suco-de-plastico-4-litros-transparente-casa-bonita/p/kkhd9c25dd/ud/udjr/?&amp;seller_id=casabonitautilidades&amp;utm_source=google&amp;utm_medium=cpc&amp;utm_term=68055&amp;utm_campaign=google_eco_per_ven_pla_non_sor_3p_tkm-baixo&amp;utm_content=&amp;partner_id=68055&amp;gclsrc=aw.ds&amp;gclid=EAIaIQobChMIwc6-pP64iAMVRBGtBh3t9hcPEAQYBiABEgIj3_D_BwE" xr:uid="{3CD76441-39FC-4105-B8E1-D796F56FB865}"/>
    <hyperlink ref="E21" r:id="rId3" xr:uid="{50664E83-8E36-4BD7-8D8D-86DE2974A093}"/>
  </hyperlinks>
  <pageMargins left="0.4" right="0.4" top="0.6" bottom="0.6" header="0.31496062000000002" footer="0.31496062000000002"/>
  <pageSetup paperSize="9" scale="54" fitToHeight="0" orientation="landscape" cellComments="atEnd"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424D6-E84B-45B5-8528-12A16C510720}">
  <sheetPr codeName="Planilha51">
    <pageSetUpPr fitToPage="1"/>
  </sheetPr>
  <dimension ref="A1:S21"/>
  <sheetViews>
    <sheetView showGridLines="0" zoomScale="80" zoomScaleNormal="80" workbookViewId="0">
      <pane ySplit="2" topLeftCell="A7" activePane="bottomLeft" state="frozen"/>
      <selection pane="bottomLeft" activeCell="A10" sqref="A10:XFD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181</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13.450000000000003</v>
      </c>
      <c r="B5" s="139">
        <f>IFERROR(MEDIAN(B7:B1048576),0)</f>
        <v>10.440000000000001</v>
      </c>
      <c r="C5" s="139"/>
      <c r="D5" s="139">
        <f>IFERROR(AVERAGEIFS(B7:B1048576,B7:B1048576,"&lt;"&amp;(A5+IFERROR(_xlfn.STDEV.S(B7:B1048576),0)),B7:B1048576,"&gt;"&amp;(A5-IFERROR(_xlfn.STDEV.S(B7:B1048576),0))),0)</f>
        <v>12.22857142857143</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342</v>
      </c>
      <c r="B9" s="51">
        <v>10</v>
      </c>
      <c r="C9" s="41" t="s">
        <v>169</v>
      </c>
      <c r="D9" s="41" t="s">
        <v>217</v>
      </c>
      <c r="E9" s="42" t="s">
        <v>218</v>
      </c>
      <c r="F9" s="40">
        <v>45420</v>
      </c>
      <c r="G9" s="69" t="s">
        <v>254</v>
      </c>
      <c r="H9" s="41">
        <v>3</v>
      </c>
      <c r="I9" s="41">
        <v>2024</v>
      </c>
      <c r="J9" s="43" t="s">
        <v>219</v>
      </c>
      <c r="L9" s="38"/>
      <c r="M9" s="30"/>
      <c r="N9" s="30"/>
      <c r="Q9" s="31"/>
      <c r="R9" s="31"/>
      <c r="S9" s="31"/>
    </row>
    <row r="10" spans="1:19" s="29" customFormat="1" ht="52.5" customHeight="1" x14ac:dyDescent="0.3">
      <c r="A10" s="36" t="s">
        <v>343</v>
      </c>
      <c r="B10" s="51">
        <v>9.99</v>
      </c>
      <c r="C10" s="41" t="s">
        <v>289</v>
      </c>
      <c r="D10" s="41" t="s">
        <v>224</v>
      </c>
      <c r="E10" s="42" t="s">
        <v>344</v>
      </c>
      <c r="F10" s="40">
        <v>45321</v>
      </c>
      <c r="G10" s="69" t="s">
        <v>290</v>
      </c>
      <c r="H10" s="41" t="s">
        <v>291</v>
      </c>
      <c r="I10" s="41">
        <v>2024</v>
      </c>
      <c r="J10" s="43" t="s">
        <v>226</v>
      </c>
      <c r="L10" s="38"/>
      <c r="M10" s="30"/>
      <c r="N10" s="30"/>
      <c r="Q10" s="31"/>
      <c r="R10" s="31"/>
      <c r="S10" s="31"/>
    </row>
    <row r="11" spans="1:19" s="29" customFormat="1" ht="52.5" customHeight="1" x14ac:dyDescent="0.3">
      <c r="A11" s="36" t="s">
        <v>342</v>
      </c>
      <c r="B11" s="51">
        <v>10</v>
      </c>
      <c r="C11" s="41" t="s">
        <v>169</v>
      </c>
      <c r="D11" s="41" t="s">
        <v>217</v>
      </c>
      <c r="E11" s="42">
        <v>51978129000100</v>
      </c>
      <c r="F11" s="40" t="s">
        <v>890</v>
      </c>
      <c r="G11" s="69" t="s">
        <v>254</v>
      </c>
      <c r="H11" s="41" t="s">
        <v>839</v>
      </c>
      <c r="I11" s="41">
        <v>2024</v>
      </c>
      <c r="J11" s="43" t="s">
        <v>219</v>
      </c>
      <c r="L11" s="38"/>
      <c r="M11" s="30"/>
      <c r="N11" s="30"/>
      <c r="Q11" s="31"/>
      <c r="R11" s="31"/>
      <c r="S11" s="31"/>
    </row>
    <row r="12" spans="1:19" s="29" customFormat="1" ht="52.5" customHeight="1" x14ac:dyDescent="0.3">
      <c r="A12" s="36" t="s">
        <v>987</v>
      </c>
      <c r="B12" s="51">
        <v>10.88</v>
      </c>
      <c r="C12" s="41" t="s">
        <v>263</v>
      </c>
      <c r="D12" s="41" t="s">
        <v>228</v>
      </c>
      <c r="E12" s="42">
        <v>3459913000169</v>
      </c>
      <c r="F12" s="40" t="s">
        <v>988</v>
      </c>
      <c r="G12" s="69" t="s">
        <v>989</v>
      </c>
      <c r="H12" s="41" t="s">
        <v>849</v>
      </c>
      <c r="I12" s="41">
        <v>2023</v>
      </c>
      <c r="J12" s="43" t="s">
        <v>229</v>
      </c>
      <c r="L12" s="38"/>
      <c r="M12" s="30"/>
      <c r="N12" s="30"/>
      <c r="Q12" s="31"/>
      <c r="R12" s="31"/>
      <c r="S12" s="31"/>
    </row>
    <row r="13" spans="1:19" s="29" customFormat="1" ht="52.5" customHeight="1" x14ac:dyDescent="0.3">
      <c r="A13" s="36" t="s">
        <v>343</v>
      </c>
      <c r="B13" s="51">
        <v>9.99</v>
      </c>
      <c r="C13" s="41" t="s">
        <v>289</v>
      </c>
      <c r="D13" s="41" t="s">
        <v>224</v>
      </c>
      <c r="E13" s="42">
        <v>30195733000190</v>
      </c>
      <c r="F13" s="40" t="s">
        <v>956</v>
      </c>
      <c r="G13" s="69" t="s">
        <v>290</v>
      </c>
      <c r="H13" s="41" t="s">
        <v>291</v>
      </c>
      <c r="I13" s="41">
        <v>2024</v>
      </c>
      <c r="J13" s="43" t="s">
        <v>226</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538</v>
      </c>
      <c r="B16" s="51">
        <v>22</v>
      </c>
      <c r="C16" s="67">
        <v>45574.488888888889</v>
      </c>
      <c r="D16" s="77" t="s">
        <v>503</v>
      </c>
      <c r="E16" s="130" t="s">
        <v>539</v>
      </c>
      <c r="F16" s="131"/>
      <c r="G16" s="32"/>
      <c r="H16" s="32"/>
      <c r="I16" s="32"/>
      <c r="J16" s="32"/>
      <c r="L16" s="75"/>
      <c r="M16" s="35"/>
      <c r="N16" s="35"/>
      <c r="Q16" s="34"/>
      <c r="R16" s="34"/>
      <c r="S16" s="34"/>
    </row>
    <row r="17" spans="1:19" s="33" customFormat="1" ht="54" customHeight="1" x14ac:dyDescent="0.35">
      <c r="A17" s="36" t="s">
        <v>990</v>
      </c>
      <c r="B17" s="51">
        <v>16.899999999999999</v>
      </c>
      <c r="C17" s="67">
        <v>45574.488888888889</v>
      </c>
      <c r="D17" s="77" t="s">
        <v>992</v>
      </c>
      <c r="E17" s="130" t="s">
        <v>991</v>
      </c>
      <c r="F17" s="131"/>
      <c r="G17" s="32"/>
      <c r="H17" s="32"/>
      <c r="I17" s="32"/>
      <c r="J17" s="32"/>
      <c r="L17" s="75"/>
      <c r="M17" s="35"/>
      <c r="N17" s="35"/>
      <c r="Q17" s="34"/>
      <c r="R17" s="34"/>
      <c r="S17" s="34"/>
    </row>
    <row r="18" spans="1:19" s="33" customFormat="1" ht="54" customHeight="1" x14ac:dyDescent="0.35">
      <c r="A18" s="36" t="s">
        <v>993</v>
      </c>
      <c r="B18" s="51">
        <v>17.84</v>
      </c>
      <c r="C18" s="67">
        <v>45574.488888888889</v>
      </c>
      <c r="D18" s="77" t="s">
        <v>540</v>
      </c>
      <c r="E18" s="146" t="s">
        <v>994</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8:F18"/>
    <mergeCell ref="E17:F17"/>
  </mergeCells>
  <conditionalFormatting sqref="F1:F3 F8:F13">
    <cfRule type="expression" dxfId="152" priority="10">
      <formula>$F1="VALOR INCONSISTENTE"</formula>
    </cfRule>
  </conditionalFormatting>
  <conditionalFormatting sqref="A9:J27">
    <cfRule type="expression" dxfId="151"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0" priority="8">
      <formula>$F4="VALOR INCONSISTENTE"</formula>
    </cfRule>
  </conditionalFormatting>
  <hyperlinks>
    <hyperlink ref="E17" r:id="rId1" xr:uid="{AE9760DE-C17B-4DC6-AEA4-15A50C3FCB93}"/>
    <hyperlink ref="E18" r:id="rId2" xr:uid="{C4A87E43-99B2-4699-A686-8DCBD000D400}"/>
  </hyperlinks>
  <pageMargins left="0.4" right="0.4" top="0.6" bottom="0.6" header="0.31496062000000002" footer="0.31496062000000002"/>
  <pageSetup paperSize="9" scale="54" fitToHeight="0" orientation="landscape" cellComments="atEnd"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25A90-CA78-4CB4-846D-0F2E671351DA}">
  <sheetPr codeName="Planilha52">
    <pageSetUpPr fitToPage="1"/>
  </sheetPr>
  <dimension ref="A1:S18"/>
  <sheetViews>
    <sheetView showGridLines="0" zoomScale="80" zoomScaleNormal="80" workbookViewId="0">
      <pane ySplit="2" topLeftCell="A3" activePane="bottomLeft" state="frozen"/>
      <selection pane="bottomLeft" activeCell="E15" sqref="E15:F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182</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3.0840000000000001</v>
      </c>
      <c r="B5" s="139">
        <f>IFERROR(MEDIAN(B7:B1048576),0)</f>
        <v>3.1</v>
      </c>
      <c r="C5" s="139"/>
      <c r="D5" s="139">
        <f>IFERROR(AVERAGEIFS(B7:B1048576,B7:B1048576,"&lt;"&amp;(A5+IFERROR(_xlfn.STDEV.S(B7:B1048576),0)),B7:B1048576,"&gt;"&amp;(A5-IFERROR(_xlfn.STDEV.S(B7:B1048576),0))),0)</f>
        <v>3.19</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995</v>
      </c>
      <c r="B9" s="51">
        <v>2.7</v>
      </c>
      <c r="C9" s="41" t="s">
        <v>169</v>
      </c>
      <c r="D9" s="41" t="s">
        <v>217</v>
      </c>
      <c r="E9" s="42">
        <v>10292359000133</v>
      </c>
      <c r="F9" s="40" t="s">
        <v>996</v>
      </c>
      <c r="G9" s="69" t="s">
        <v>875</v>
      </c>
      <c r="H9" s="41" t="s">
        <v>666</v>
      </c>
      <c r="I9" s="41">
        <v>2024</v>
      </c>
      <c r="J9" s="43" t="s">
        <v>219</v>
      </c>
      <c r="L9" s="38"/>
      <c r="M9" s="30"/>
      <c r="N9" s="30"/>
      <c r="Q9" s="31"/>
      <c r="R9" s="31"/>
      <c r="S9" s="31"/>
    </row>
    <row r="10" spans="1:19" s="29" customFormat="1" ht="52.5" customHeight="1" x14ac:dyDescent="0.3">
      <c r="A10" s="36" t="s">
        <v>350</v>
      </c>
      <c r="B10" s="51">
        <v>3.48</v>
      </c>
      <c r="C10" s="41" t="s">
        <v>338</v>
      </c>
      <c r="D10" s="41" t="s">
        <v>234</v>
      </c>
      <c r="E10" s="42" t="s">
        <v>351</v>
      </c>
      <c r="F10" s="40">
        <v>45254</v>
      </c>
      <c r="G10" s="69" t="s">
        <v>339</v>
      </c>
      <c r="H10" s="94" t="s">
        <v>340</v>
      </c>
      <c r="I10" s="41">
        <v>2023</v>
      </c>
      <c r="J10" s="43" t="s">
        <v>237</v>
      </c>
      <c r="L10" s="38"/>
      <c r="M10" s="30"/>
      <c r="N10" s="30"/>
      <c r="Q10" s="31"/>
      <c r="R10" s="31"/>
      <c r="S10" s="31"/>
    </row>
    <row r="11" spans="1:19" s="29" customFormat="1" ht="52.5" customHeight="1" x14ac:dyDescent="0.3">
      <c r="A11" s="36" t="s">
        <v>350</v>
      </c>
      <c r="B11" s="51">
        <v>3.48</v>
      </c>
      <c r="C11" s="41" t="s">
        <v>338</v>
      </c>
      <c r="D11" s="41" t="s">
        <v>234</v>
      </c>
      <c r="E11" s="42">
        <v>46014253000115</v>
      </c>
      <c r="F11" s="40" t="s">
        <v>775</v>
      </c>
      <c r="G11" s="69" t="s">
        <v>339</v>
      </c>
      <c r="H11" s="41" t="s">
        <v>340</v>
      </c>
      <c r="I11" s="41">
        <v>2023</v>
      </c>
      <c r="J11" s="43" t="s">
        <v>237</v>
      </c>
      <c r="L11" s="38"/>
      <c r="M11" s="30"/>
      <c r="N11" s="30"/>
      <c r="Q11" s="31"/>
      <c r="R11" s="31"/>
      <c r="S11" s="31"/>
    </row>
    <row r="12" spans="1:19" s="29" customFormat="1" ht="52.5" customHeight="1" x14ac:dyDescent="0.3">
      <c r="A12" s="36" t="s">
        <v>997</v>
      </c>
      <c r="B12" s="51">
        <v>2.66</v>
      </c>
      <c r="C12" s="41" t="s">
        <v>998</v>
      </c>
      <c r="D12" s="41" t="s">
        <v>234</v>
      </c>
      <c r="E12" s="42">
        <v>24127503000190</v>
      </c>
      <c r="F12" s="40" t="s">
        <v>999</v>
      </c>
      <c r="G12" s="69" t="s">
        <v>1000</v>
      </c>
      <c r="H12" s="41" t="s">
        <v>1001</v>
      </c>
      <c r="I12" s="41">
        <v>2024</v>
      </c>
      <c r="J12" s="43" t="s">
        <v>237</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1002</v>
      </c>
      <c r="B15" s="51">
        <v>3.1</v>
      </c>
      <c r="C15" s="67">
        <v>45574.489583333336</v>
      </c>
      <c r="D15" s="77" t="s">
        <v>1004</v>
      </c>
      <c r="E15" s="146" t="s">
        <v>1003</v>
      </c>
      <c r="F15" s="131"/>
      <c r="G15" s="32"/>
      <c r="H15" s="32"/>
      <c r="I15" s="32"/>
      <c r="J15" s="32"/>
      <c r="L15" s="75"/>
      <c r="M15" s="35"/>
      <c r="N15" s="35"/>
      <c r="Q15" s="34"/>
      <c r="R15" s="34"/>
      <c r="S15" s="34"/>
    </row>
    <row r="16" spans="1:19" ht="40.15" customHeight="1" x14ac:dyDescent="0.25">
      <c r="A16" s="72" t="s">
        <v>10</v>
      </c>
      <c r="B16" s="8"/>
      <c r="C16" s="71"/>
      <c r="D16" s="44"/>
      <c r="E16" s="45"/>
      <c r="F16" s="46"/>
      <c r="G16" s="6"/>
      <c r="H16" s="6"/>
      <c r="I16" s="6"/>
      <c r="J16" s="6"/>
      <c r="L16" s="4"/>
      <c r="M16" s="3"/>
      <c r="N16" s="3"/>
      <c r="Q16" s="5"/>
      <c r="R16" s="5"/>
      <c r="S16" s="5"/>
    </row>
    <row r="17" spans="1:19" s="29" customFormat="1" ht="34.9" customHeight="1" x14ac:dyDescent="0.3">
      <c r="A17" s="73" t="s">
        <v>11</v>
      </c>
      <c r="B17" s="74" t="s">
        <v>4</v>
      </c>
      <c r="C17" s="74" t="s">
        <v>12</v>
      </c>
      <c r="D17" s="143" t="s">
        <v>13</v>
      </c>
      <c r="E17" s="143"/>
      <c r="F17" s="144"/>
      <c r="G17" s="37"/>
      <c r="H17" s="37"/>
      <c r="I17" s="37"/>
      <c r="J17" s="37"/>
      <c r="L17" s="38"/>
      <c r="M17" s="30"/>
      <c r="N17" s="30"/>
      <c r="Q17" s="31"/>
      <c r="R17" s="31"/>
      <c r="S17" s="31"/>
    </row>
    <row r="18" spans="1:19" s="29" customFormat="1" ht="54" customHeight="1" x14ac:dyDescent="0.3">
      <c r="A18" s="39" t="s">
        <v>2</v>
      </c>
      <c r="B18" s="51"/>
      <c r="C18" s="52"/>
      <c r="D18" s="140"/>
      <c r="E18" s="141"/>
      <c r="F18" s="142"/>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49" priority="5">
      <formula>$F1="VALOR INCONSISTENTE"</formula>
    </cfRule>
  </conditionalFormatting>
  <conditionalFormatting sqref="A16:J36 A9:J14 G15:J15 A15:D15">
    <cfRule type="expression" dxfId="14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7" priority="3">
      <formula>$F4="VALOR INCONSISTENTE"</formula>
    </cfRule>
  </conditionalFormatting>
  <conditionalFormatting sqref="E15:F15">
    <cfRule type="expression" dxfId="146"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551DE607-3923-475F-A89E-17C207466579}"/>
  </hyperlinks>
  <pageMargins left="0.4" right="0.4" top="0.6" bottom="0.6" header="0.31496062000000002" footer="0.31496062000000002"/>
  <pageSetup paperSize="9" scale="54" fitToHeight="0" orientation="landscape" cellComments="atEnd" r:id="rId2"/>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FAD5F-B055-45F5-8266-0276F8ACA190}">
  <sheetPr codeName="Planilha53">
    <pageSetUpPr fitToPage="1"/>
  </sheetPr>
  <dimension ref="A1:S22"/>
  <sheetViews>
    <sheetView showGridLines="0" zoomScale="80" zoomScaleNormal="80" workbookViewId="0">
      <pane ySplit="2" topLeftCell="A7" activePane="bottomLeft" state="frozen"/>
      <selection pane="bottomLeft" activeCell="B14" sqref="B14"/>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183</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6.5677777777777777</v>
      </c>
      <c r="B5" s="139">
        <f>IFERROR(MEDIAN(B7:B1048576),0)</f>
        <v>6.5</v>
      </c>
      <c r="C5" s="139"/>
      <c r="D5" s="139">
        <f>IFERROR(AVERAGEIFS(B7:B1048576,B7:B1048576,"&lt;"&amp;(A5+IFERROR(_xlfn.STDEV.S(B7:B1048576),0)),B7:B1048576,"&gt;"&amp;(A5-IFERROR(_xlfn.STDEV.S(B7:B1048576),0))),0)</f>
        <v>6.2859999999999996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352</v>
      </c>
      <c r="B9" s="51">
        <v>4.68</v>
      </c>
      <c r="C9" s="41" t="s">
        <v>169</v>
      </c>
      <c r="D9" s="41" t="s">
        <v>217</v>
      </c>
      <c r="E9" s="42" t="s">
        <v>353</v>
      </c>
      <c r="F9" s="40">
        <v>45362</v>
      </c>
      <c r="G9" s="69" t="s">
        <v>308</v>
      </c>
      <c r="H9" s="41">
        <v>18</v>
      </c>
      <c r="I9" s="41">
        <v>2024</v>
      </c>
      <c r="J9" s="43" t="s">
        <v>219</v>
      </c>
      <c r="L9" s="38"/>
      <c r="M9" s="30"/>
      <c r="N9" s="30"/>
      <c r="Q9" s="31"/>
      <c r="R9" s="31"/>
      <c r="S9" s="31"/>
    </row>
    <row r="10" spans="1:19" s="29" customFormat="1" ht="52.5" customHeight="1" x14ac:dyDescent="0.3">
      <c r="A10" s="36" t="s">
        <v>354</v>
      </c>
      <c r="B10" s="51">
        <v>4.3600000000000003</v>
      </c>
      <c r="C10" s="41" t="s">
        <v>169</v>
      </c>
      <c r="D10" s="41" t="s">
        <v>217</v>
      </c>
      <c r="E10" s="42" t="s">
        <v>225</v>
      </c>
      <c r="F10" s="40">
        <v>45252</v>
      </c>
      <c r="G10" s="69" t="s">
        <v>355</v>
      </c>
      <c r="H10" s="41">
        <v>50</v>
      </c>
      <c r="I10" s="41">
        <v>2023</v>
      </c>
      <c r="J10" s="43" t="s">
        <v>219</v>
      </c>
      <c r="L10" s="38"/>
      <c r="M10" s="30"/>
      <c r="N10" s="30"/>
      <c r="Q10" s="31"/>
      <c r="R10" s="31"/>
      <c r="S10" s="31"/>
    </row>
    <row r="11" spans="1:19" s="29" customFormat="1" ht="52.5" customHeight="1" x14ac:dyDescent="0.3">
      <c r="A11" s="36" t="s">
        <v>356</v>
      </c>
      <c r="B11" s="51">
        <v>7.1</v>
      </c>
      <c r="C11" s="41" t="s">
        <v>169</v>
      </c>
      <c r="D11" s="41" t="s">
        <v>217</v>
      </c>
      <c r="E11" s="42" t="s">
        <v>253</v>
      </c>
      <c r="F11" s="40">
        <v>45370</v>
      </c>
      <c r="G11" s="69" t="s">
        <v>283</v>
      </c>
      <c r="H11" s="41">
        <v>5</v>
      </c>
      <c r="I11" s="41">
        <v>2024</v>
      </c>
      <c r="J11" s="43" t="s">
        <v>219</v>
      </c>
      <c r="L11" s="38"/>
      <c r="M11" s="30"/>
      <c r="N11" s="30"/>
      <c r="Q11" s="31"/>
      <c r="R11" s="31"/>
      <c r="S11" s="31"/>
    </row>
    <row r="12" spans="1:19" s="29" customFormat="1" ht="52.5" customHeight="1" x14ac:dyDescent="0.3">
      <c r="A12" s="36" t="s">
        <v>358</v>
      </c>
      <c r="B12" s="51">
        <v>8.5</v>
      </c>
      <c r="C12" s="41" t="s">
        <v>227</v>
      </c>
      <c r="D12" s="41" t="s">
        <v>228</v>
      </c>
      <c r="E12" s="42" t="s">
        <v>359</v>
      </c>
      <c r="F12" s="40">
        <v>45408</v>
      </c>
      <c r="G12" s="69" t="s">
        <v>360</v>
      </c>
      <c r="H12" s="41">
        <v>1</v>
      </c>
      <c r="I12" s="41">
        <v>2024</v>
      </c>
      <c r="J12" s="43" t="s">
        <v>280</v>
      </c>
      <c r="L12" s="38"/>
      <c r="M12" s="30"/>
      <c r="N12" s="30"/>
      <c r="Q12" s="31"/>
      <c r="R12" s="31"/>
      <c r="S12" s="31"/>
    </row>
    <row r="13" spans="1:19" s="29" customFormat="1" ht="52.5" customHeight="1" x14ac:dyDescent="0.3">
      <c r="A13" s="36" t="s">
        <v>354</v>
      </c>
      <c r="B13" s="51">
        <v>4.3600000000000003</v>
      </c>
      <c r="C13" s="41" t="s">
        <v>169</v>
      </c>
      <c r="D13" s="41" t="s">
        <v>234</v>
      </c>
      <c r="E13" s="42" t="s">
        <v>225</v>
      </c>
      <c r="F13" s="40">
        <v>45279</v>
      </c>
      <c r="G13" s="69" t="s">
        <v>361</v>
      </c>
      <c r="H13" s="94" t="s">
        <v>362</v>
      </c>
      <c r="I13" s="41">
        <v>2023</v>
      </c>
      <c r="J13" s="43" t="s">
        <v>237</v>
      </c>
      <c r="L13" s="38"/>
      <c r="M13" s="30"/>
      <c r="N13" s="30"/>
      <c r="Q13" s="31"/>
      <c r="R13" s="31"/>
      <c r="S13" s="31"/>
    </row>
    <row r="14" spans="1:19" s="29" customFormat="1" ht="52.5" customHeight="1" x14ac:dyDescent="0.3">
      <c r="A14" s="36" t="s">
        <v>363</v>
      </c>
      <c r="B14" s="51">
        <v>4.6500000000000004</v>
      </c>
      <c r="C14" s="41" t="s">
        <v>227</v>
      </c>
      <c r="D14" s="41" t="s">
        <v>228</v>
      </c>
      <c r="E14" s="42" t="s">
        <v>351</v>
      </c>
      <c r="F14" s="40">
        <v>45180</v>
      </c>
      <c r="G14" s="69" t="s">
        <v>364</v>
      </c>
      <c r="H14" s="41">
        <v>74</v>
      </c>
      <c r="I14" s="41">
        <v>2023</v>
      </c>
      <c r="J14" s="43" t="s">
        <v>229</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541</v>
      </c>
      <c r="B17" s="51">
        <v>9.8000000000000007</v>
      </c>
      <c r="C17" s="67">
        <v>45574.489583333336</v>
      </c>
      <c r="D17" s="77" t="s">
        <v>503</v>
      </c>
      <c r="E17" s="130" t="s">
        <v>542</v>
      </c>
      <c r="F17" s="131"/>
      <c r="G17" s="32"/>
      <c r="H17" s="32"/>
      <c r="I17" s="32"/>
      <c r="J17" s="32"/>
      <c r="L17" s="75"/>
      <c r="M17" s="35"/>
      <c r="N17" s="35"/>
      <c r="Q17" s="34"/>
      <c r="R17" s="34"/>
      <c r="S17" s="34"/>
    </row>
    <row r="18" spans="1:19" s="33" customFormat="1" ht="54" customHeight="1" x14ac:dyDescent="0.35">
      <c r="A18" s="36" t="s">
        <v>543</v>
      </c>
      <c r="B18" s="51">
        <v>6.5</v>
      </c>
      <c r="C18" s="67">
        <v>45574.489583333336</v>
      </c>
      <c r="D18" s="77" t="s">
        <v>544</v>
      </c>
      <c r="E18" s="130" t="s">
        <v>545</v>
      </c>
      <c r="F18" s="131"/>
      <c r="G18" s="32"/>
      <c r="H18" s="32"/>
      <c r="I18" s="32"/>
      <c r="J18" s="32"/>
      <c r="L18" s="75"/>
      <c r="M18" s="35"/>
      <c r="N18" s="35"/>
      <c r="Q18" s="34"/>
      <c r="R18" s="34"/>
      <c r="S18" s="34"/>
    </row>
    <row r="19" spans="1:19" s="33" customFormat="1" ht="54" customHeight="1" x14ac:dyDescent="0.35">
      <c r="A19" s="36" t="s">
        <v>546</v>
      </c>
      <c r="B19" s="51">
        <v>9.16</v>
      </c>
      <c r="C19" s="67">
        <v>45574.489583333336</v>
      </c>
      <c r="D19" s="77" t="s">
        <v>522</v>
      </c>
      <c r="E19" s="130" t="s">
        <v>547</v>
      </c>
      <c r="F19" s="131"/>
      <c r="G19" s="32"/>
      <c r="H19" s="32"/>
      <c r="I19" s="32"/>
      <c r="J19" s="32"/>
      <c r="L19" s="75"/>
      <c r="M19" s="35"/>
      <c r="N19" s="35"/>
      <c r="Q19" s="34"/>
      <c r="R19" s="34"/>
      <c r="S19" s="34"/>
    </row>
    <row r="20" spans="1:19" ht="40.15" customHeight="1" x14ac:dyDescent="0.25">
      <c r="A20" s="72" t="s">
        <v>10</v>
      </c>
      <c r="B20" s="8"/>
      <c r="C20" s="71"/>
      <c r="D20" s="44"/>
      <c r="E20" s="45"/>
      <c r="F20" s="46"/>
      <c r="G20" s="6"/>
      <c r="H20" s="6"/>
      <c r="I20" s="6"/>
      <c r="J20" s="6"/>
      <c r="L20" s="4"/>
      <c r="M20" s="3"/>
      <c r="N20" s="3"/>
      <c r="Q20" s="5"/>
      <c r="R20" s="5"/>
      <c r="S20" s="5"/>
    </row>
    <row r="21" spans="1:19" s="29" customFormat="1" ht="34.9" customHeight="1" x14ac:dyDescent="0.3">
      <c r="A21" s="73" t="s">
        <v>11</v>
      </c>
      <c r="B21" s="74" t="s">
        <v>4</v>
      </c>
      <c r="C21" s="74" t="s">
        <v>12</v>
      </c>
      <c r="D21" s="143" t="s">
        <v>13</v>
      </c>
      <c r="E21" s="143"/>
      <c r="F21" s="144"/>
      <c r="G21" s="37"/>
      <c r="H21" s="37"/>
      <c r="I21" s="37"/>
      <c r="J21" s="37"/>
      <c r="L21" s="38"/>
      <c r="M21" s="30"/>
      <c r="N21" s="30"/>
      <c r="Q21" s="31"/>
      <c r="R21" s="31"/>
      <c r="S21" s="31"/>
    </row>
    <row r="22" spans="1:19" s="29" customFormat="1" ht="54" customHeight="1" x14ac:dyDescent="0.3">
      <c r="A22" s="39" t="s">
        <v>2</v>
      </c>
      <c r="B22" s="51"/>
      <c r="C22" s="52"/>
      <c r="D22" s="140"/>
      <c r="E22" s="141"/>
      <c r="F22" s="142"/>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145" priority="5">
      <formula>$F1="VALOR INCONSISTENTE"</formula>
    </cfRule>
  </conditionalFormatting>
  <conditionalFormatting sqref="A20:J40 A9:J16 A17:D19 G17:J19 E18:F19">
    <cfRule type="expression" dxfId="14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3" priority="3">
      <formula>$F4="VALOR INCONSISTENTE"</formula>
    </cfRule>
  </conditionalFormatting>
  <conditionalFormatting sqref="E17:F17">
    <cfRule type="expression" dxfId="142"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3C0BB-34CD-4543-BB43-E79516CB8CE2}">
  <sheetPr codeName="Planilha54">
    <pageSetUpPr fitToPage="1"/>
  </sheetPr>
  <dimension ref="A1:S21"/>
  <sheetViews>
    <sheetView showGridLines="0" zoomScale="80" zoomScaleNormal="80" workbookViewId="0">
      <pane ySplit="2" topLeftCell="A5" activePane="bottomLeft" state="frozen"/>
      <selection pane="bottomLeft" activeCell="A17" sqref="A17:XFD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184</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7.8012500000000014</v>
      </c>
      <c r="B5" s="139">
        <f>IFERROR(MEDIAN(B7:B1048576),0)</f>
        <v>8.36</v>
      </c>
      <c r="C5" s="139"/>
      <c r="D5" s="139">
        <f>IFERROR(AVERAGEIFS(B7:B1048576,B7:B1048576,"&lt;"&amp;(A5+IFERROR(_xlfn.STDEV.S(B7:B1048576),0)),B7:B1048576,"&gt;"&amp;(A5-IFERROR(_xlfn.STDEV.S(B7:B1048576),0))),0)</f>
        <v>8.15</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368</v>
      </c>
      <c r="B9" s="51">
        <v>12</v>
      </c>
      <c r="C9" s="41" t="s">
        <v>227</v>
      </c>
      <c r="D9" s="41" t="s">
        <v>224</v>
      </c>
      <c r="E9" s="42">
        <v>32241030000186</v>
      </c>
      <c r="F9" s="40" t="s">
        <v>724</v>
      </c>
      <c r="G9" s="69" t="s">
        <v>318</v>
      </c>
      <c r="H9" s="41" t="s">
        <v>319</v>
      </c>
      <c r="I9" s="41">
        <v>2023</v>
      </c>
      <c r="J9" s="43" t="s">
        <v>231</v>
      </c>
      <c r="L9" s="38"/>
      <c r="M9" s="30"/>
      <c r="N9" s="30"/>
      <c r="Q9" s="31"/>
      <c r="R9" s="31"/>
      <c r="S9" s="31"/>
    </row>
    <row r="10" spans="1:19" s="29" customFormat="1" ht="52.5" customHeight="1" x14ac:dyDescent="0.3">
      <c r="A10" s="36" t="s">
        <v>733</v>
      </c>
      <c r="B10" s="51">
        <v>8.99</v>
      </c>
      <c r="C10" s="41" t="s">
        <v>169</v>
      </c>
      <c r="D10" s="41" t="s">
        <v>217</v>
      </c>
      <c r="E10" s="42">
        <v>1876066000102</v>
      </c>
      <c r="F10" s="40" t="s">
        <v>697</v>
      </c>
      <c r="G10" s="69" t="s">
        <v>310</v>
      </c>
      <c r="H10" s="41" t="s">
        <v>734</v>
      </c>
      <c r="I10" s="41">
        <v>2024</v>
      </c>
      <c r="J10" s="43" t="s">
        <v>294</v>
      </c>
      <c r="L10" s="38"/>
      <c r="M10" s="30"/>
      <c r="N10" s="30"/>
      <c r="Q10" s="31"/>
      <c r="R10" s="31"/>
      <c r="S10" s="31"/>
    </row>
    <row r="11" spans="1:19" s="29" customFormat="1" ht="52.5" customHeight="1" x14ac:dyDescent="0.3">
      <c r="A11" s="36" t="s">
        <v>725</v>
      </c>
      <c r="B11" s="51">
        <v>8.91</v>
      </c>
      <c r="C11" s="41" t="s">
        <v>169</v>
      </c>
      <c r="D11" s="41" t="s">
        <v>217</v>
      </c>
      <c r="E11" s="42">
        <v>37698148000151</v>
      </c>
      <c r="F11" s="40" t="s">
        <v>726</v>
      </c>
      <c r="G11" s="69" t="s">
        <v>256</v>
      </c>
      <c r="H11" s="41" t="s">
        <v>675</v>
      </c>
      <c r="I11" s="41">
        <v>2024</v>
      </c>
      <c r="J11" s="43" t="s">
        <v>223</v>
      </c>
      <c r="L11" s="38"/>
      <c r="M11" s="30"/>
      <c r="N11" s="30"/>
      <c r="Q11" s="31"/>
      <c r="R11" s="31"/>
      <c r="S11" s="31"/>
    </row>
    <row r="12" spans="1:19" s="29" customFormat="1" ht="52.5" customHeight="1" x14ac:dyDescent="0.3">
      <c r="A12" s="36" t="s">
        <v>729</v>
      </c>
      <c r="B12" s="51">
        <v>7.81</v>
      </c>
      <c r="C12" s="41" t="s">
        <v>230</v>
      </c>
      <c r="D12" s="41" t="s">
        <v>224</v>
      </c>
      <c r="E12" s="42">
        <v>51276789000149</v>
      </c>
      <c r="F12" s="40" t="s">
        <v>730</v>
      </c>
      <c r="G12" s="69" t="s">
        <v>731</v>
      </c>
      <c r="H12" s="41" t="s">
        <v>732</v>
      </c>
      <c r="I12" s="41">
        <v>2023</v>
      </c>
      <c r="J12" s="43" t="s">
        <v>226</v>
      </c>
      <c r="L12" s="38"/>
      <c r="M12" s="30"/>
      <c r="N12" s="30"/>
      <c r="Q12" s="31"/>
      <c r="R12" s="31"/>
      <c r="S12" s="31"/>
    </row>
    <row r="13" spans="1:19" s="29" customFormat="1" ht="52.5" customHeight="1" x14ac:dyDescent="0.3">
      <c r="A13" s="36" t="s">
        <v>727</v>
      </c>
      <c r="B13" s="51">
        <v>9.0500000000000007</v>
      </c>
      <c r="C13" s="41" t="s">
        <v>252</v>
      </c>
      <c r="D13" s="41" t="s">
        <v>224</v>
      </c>
      <c r="E13" s="42">
        <v>5758684000109</v>
      </c>
      <c r="F13" s="40" t="s">
        <v>728</v>
      </c>
      <c r="G13" s="69" t="s">
        <v>422</v>
      </c>
      <c r="H13" s="41" t="s">
        <v>423</v>
      </c>
      <c r="I13" s="41">
        <v>2024</v>
      </c>
      <c r="J13" s="43" t="s">
        <v>231</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548</v>
      </c>
      <c r="B16" s="51">
        <v>4.67</v>
      </c>
      <c r="C16" s="67">
        <v>45574.489583333336</v>
      </c>
      <c r="D16" s="77" t="s">
        <v>503</v>
      </c>
      <c r="E16" s="130" t="s">
        <v>549</v>
      </c>
      <c r="F16" s="131"/>
      <c r="G16" s="32"/>
      <c r="H16" s="32"/>
      <c r="I16" s="32"/>
      <c r="J16" s="32"/>
      <c r="L16" s="75"/>
      <c r="M16" s="35"/>
      <c r="N16" s="35"/>
      <c r="Q16" s="34"/>
      <c r="R16" s="34"/>
      <c r="S16" s="34"/>
    </row>
    <row r="17" spans="1:19" s="33" customFormat="1" ht="54" customHeight="1" x14ac:dyDescent="0.35">
      <c r="A17" s="36" t="s">
        <v>550</v>
      </c>
      <c r="B17" s="51">
        <v>4.99</v>
      </c>
      <c r="C17" s="67">
        <v>45574.489583333336</v>
      </c>
      <c r="D17" s="77" t="s">
        <v>551</v>
      </c>
      <c r="E17" s="130" t="s">
        <v>552</v>
      </c>
      <c r="F17" s="131"/>
      <c r="G17" s="32"/>
      <c r="H17" s="32"/>
      <c r="I17" s="32"/>
      <c r="J17" s="32"/>
      <c r="L17" s="75"/>
      <c r="M17" s="35"/>
      <c r="N17" s="35"/>
      <c r="Q17" s="34"/>
      <c r="R17" s="34"/>
      <c r="S17" s="34"/>
    </row>
    <row r="18" spans="1:19" s="33" customFormat="1" ht="54" customHeight="1" x14ac:dyDescent="0.35">
      <c r="A18" s="36" t="s">
        <v>735</v>
      </c>
      <c r="B18" s="51">
        <v>5.99</v>
      </c>
      <c r="C18" s="67">
        <v>45574.489583333336</v>
      </c>
      <c r="D18" s="77" t="s">
        <v>503</v>
      </c>
      <c r="E18" s="146" t="s">
        <v>736</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141" priority="15">
      <formula>$F1="VALOR INCONSISTENTE"</formula>
    </cfRule>
  </conditionalFormatting>
  <conditionalFormatting sqref="A13:J15 A16:D16 G16:J16 A11:J11 A9:J9 A17:J39">
    <cfRule type="expression" dxfId="140"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9" priority="13">
      <formula>$F4="VALOR INCONSISTENTE"</formula>
    </cfRule>
  </conditionalFormatting>
  <conditionalFormatting sqref="E16:F16">
    <cfRule type="expression" dxfId="138" priority="1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2:J12">
    <cfRule type="expression" dxfId="137" priority="6">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0:J10">
    <cfRule type="expression" dxfId="136"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hyperlinks>
    <hyperlink ref="E18" r:id="rId1" display="https://www.magazineluiza.com.br/caneca-xicara-de-cafe-capuccino-cha-vidro-250ml-click-house/p/baghjafgc3/ud/ccud/?&amp;seller_id=click-house&amp;utm_source=google&amp;utm_medium=cpc&amp;utm_term=68055&amp;utm_campaign=google_eco_per_ven_pla_non_sor_3p_tkm-baixo&amp;utm_content=&amp;partner_id=68055&amp;gclsrc=aw.ds&amp;gclid=EAIaIQobChMIz4W3l4W5iAMVblRIAB3MRB9mEAQYBCABEgJ8I_D_BwE" xr:uid="{7FE7FF28-11E7-4F96-9110-245650DE0E2C}"/>
  </hyperlinks>
  <pageMargins left="0.4" right="0.4" top="0.6" bottom="0.6" header="0.31496062000000002" footer="0.31496062000000002"/>
  <pageSetup paperSize="9" scale="54" fitToHeight="0" orientation="landscape" cellComments="atEnd"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5127D-E0BE-4DBD-AE47-1CAD569FEBEF}">
  <sheetPr codeName="Planilha55">
    <pageSetUpPr fitToPage="1"/>
  </sheetPr>
  <dimension ref="A1:S21"/>
  <sheetViews>
    <sheetView showGridLines="0" zoomScale="80" zoomScaleNormal="80" workbookViewId="0">
      <pane ySplit="2" topLeftCell="A11"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185</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74.702500000000001</v>
      </c>
      <c r="B5" s="139">
        <f>IFERROR(MEDIAN(B7:B1048576),0)</f>
        <v>75.58</v>
      </c>
      <c r="C5" s="139"/>
      <c r="D5" s="139">
        <f>IFERROR(AVERAGEIFS(B7:B1048576,B7:B1048576,"&lt;"&amp;(A5+IFERROR(_xlfn.STDEV.S(B7:B1048576),0)),B7:B1048576,"&gt;"&amp;(A5-IFERROR(_xlfn.STDEV.S(B7:B1048576),0))),0)</f>
        <v>73.338333333333352</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1005</v>
      </c>
      <c r="B9" s="51">
        <v>75</v>
      </c>
      <c r="C9" s="41" t="s">
        <v>169</v>
      </c>
      <c r="D9" s="41" t="s">
        <v>217</v>
      </c>
      <c r="E9" s="42">
        <v>51978129000100</v>
      </c>
      <c r="F9" s="40" t="s">
        <v>782</v>
      </c>
      <c r="G9" s="69" t="s">
        <v>268</v>
      </c>
      <c r="H9" s="41" t="s">
        <v>783</v>
      </c>
      <c r="I9" s="41">
        <v>2024</v>
      </c>
      <c r="J9" s="43" t="s">
        <v>219</v>
      </c>
      <c r="L9" s="38"/>
      <c r="M9" s="30"/>
      <c r="N9" s="30"/>
      <c r="Q9" s="31"/>
      <c r="R9" s="31"/>
      <c r="S9" s="31"/>
    </row>
    <row r="10" spans="1:19" s="29" customFormat="1" ht="52.5" customHeight="1" x14ac:dyDescent="0.3">
      <c r="A10" s="36" t="s">
        <v>1010</v>
      </c>
      <c r="B10" s="51">
        <v>61.87</v>
      </c>
      <c r="C10" s="41" t="s">
        <v>169</v>
      </c>
      <c r="D10" s="41" t="s">
        <v>217</v>
      </c>
      <c r="E10" s="42">
        <v>51978129000100</v>
      </c>
      <c r="F10" s="40" t="s">
        <v>738</v>
      </c>
      <c r="G10" s="69" t="s">
        <v>245</v>
      </c>
      <c r="H10" s="41" t="s">
        <v>693</v>
      </c>
      <c r="I10" s="41">
        <v>2024</v>
      </c>
      <c r="J10" s="43" t="s">
        <v>219</v>
      </c>
      <c r="L10" s="38"/>
      <c r="M10" s="30"/>
      <c r="N10" s="30"/>
      <c r="Q10" s="31"/>
      <c r="R10" s="31"/>
      <c r="S10" s="31"/>
    </row>
    <row r="11" spans="1:19" s="29" customFormat="1" ht="52.5" customHeight="1" x14ac:dyDescent="0.3">
      <c r="A11" s="36" t="s">
        <v>1011</v>
      </c>
      <c r="B11" s="51">
        <v>66.290000000000006</v>
      </c>
      <c r="C11" s="41" t="s">
        <v>169</v>
      </c>
      <c r="D11" s="41" t="s">
        <v>217</v>
      </c>
      <c r="E11" s="42">
        <v>51978129000100</v>
      </c>
      <c r="F11" s="40" t="s">
        <v>704</v>
      </c>
      <c r="G11" s="69" t="s">
        <v>324</v>
      </c>
      <c r="H11" s="41" t="s">
        <v>723</v>
      </c>
      <c r="I11" s="41">
        <v>2024</v>
      </c>
      <c r="J11" s="43" t="s">
        <v>219</v>
      </c>
      <c r="L11" s="38"/>
      <c r="M11" s="30"/>
      <c r="N11" s="30"/>
      <c r="Q11" s="31"/>
      <c r="R11" s="31"/>
      <c r="S11" s="31"/>
    </row>
    <row r="12" spans="1:19" s="29" customFormat="1" ht="52.5" customHeight="1" x14ac:dyDescent="0.3">
      <c r="A12" s="36" t="s">
        <v>1006</v>
      </c>
      <c r="B12" s="51">
        <v>100.75</v>
      </c>
      <c r="C12" s="41" t="s">
        <v>169</v>
      </c>
      <c r="D12" s="41" t="s">
        <v>217</v>
      </c>
      <c r="E12" s="42">
        <v>51978129000100</v>
      </c>
      <c r="F12" s="40" t="s">
        <v>1007</v>
      </c>
      <c r="G12" s="69" t="s">
        <v>496</v>
      </c>
      <c r="H12" s="41" t="s">
        <v>705</v>
      </c>
      <c r="I12" s="41">
        <v>2024</v>
      </c>
      <c r="J12" s="43" t="s">
        <v>219</v>
      </c>
      <c r="L12" s="38"/>
      <c r="M12" s="30"/>
      <c r="N12" s="30"/>
      <c r="Q12" s="31"/>
      <c r="R12" s="31"/>
      <c r="S12" s="31"/>
    </row>
    <row r="13" spans="1:19" s="29" customFormat="1" ht="52.5" customHeight="1" x14ac:dyDescent="0.3">
      <c r="A13" s="36" t="s">
        <v>1008</v>
      </c>
      <c r="B13" s="51">
        <v>56.84</v>
      </c>
      <c r="C13" s="41" t="s">
        <v>169</v>
      </c>
      <c r="D13" s="41" t="s">
        <v>217</v>
      </c>
      <c r="E13" s="42">
        <v>24765538000155</v>
      </c>
      <c r="F13" s="40" t="s">
        <v>1009</v>
      </c>
      <c r="G13" s="69" t="s">
        <v>312</v>
      </c>
      <c r="H13" s="94" t="s">
        <v>702</v>
      </c>
      <c r="I13" s="41">
        <v>2024</v>
      </c>
      <c r="J13" s="43" t="s">
        <v>219</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553</v>
      </c>
      <c r="B16" s="51">
        <v>81.489999999999995</v>
      </c>
      <c r="C16" s="67">
        <v>45574.489583333336</v>
      </c>
      <c r="D16" s="77" t="s">
        <v>554</v>
      </c>
      <c r="E16" s="130" t="s">
        <v>555</v>
      </c>
      <c r="F16" s="131"/>
      <c r="G16" s="32"/>
      <c r="H16" s="32"/>
      <c r="I16" s="32"/>
      <c r="J16" s="32"/>
      <c r="L16" s="75"/>
      <c r="M16" s="35"/>
      <c r="N16" s="35"/>
      <c r="Q16" s="34"/>
      <c r="R16" s="34"/>
      <c r="S16" s="34"/>
    </row>
    <row r="17" spans="1:19" s="33" customFormat="1" ht="54" customHeight="1" x14ac:dyDescent="0.35">
      <c r="A17" s="36" t="s">
        <v>556</v>
      </c>
      <c r="B17" s="51">
        <v>76.16</v>
      </c>
      <c r="C17" s="67">
        <v>45574.489583333336</v>
      </c>
      <c r="D17" s="77" t="s">
        <v>503</v>
      </c>
      <c r="E17" s="130" t="s">
        <v>557</v>
      </c>
      <c r="F17" s="131"/>
      <c r="G17" s="32"/>
      <c r="H17" s="32"/>
      <c r="I17" s="32"/>
      <c r="J17" s="32"/>
      <c r="L17" s="75"/>
      <c r="M17" s="35"/>
      <c r="N17" s="35"/>
      <c r="Q17" s="34"/>
      <c r="R17" s="34"/>
      <c r="S17" s="34"/>
    </row>
    <row r="18" spans="1:19" s="33" customFormat="1" ht="54" customHeight="1" x14ac:dyDescent="0.35">
      <c r="A18" s="36" t="s">
        <v>558</v>
      </c>
      <c r="B18" s="51">
        <v>79.22</v>
      </c>
      <c r="C18" s="67">
        <v>45574.489583333336</v>
      </c>
      <c r="D18" s="77" t="s">
        <v>559</v>
      </c>
      <c r="E18" s="130" t="s">
        <v>560</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135" priority="10">
      <formula>$F1="VALOR INCONSISTENTE"</formula>
    </cfRule>
  </conditionalFormatting>
  <conditionalFormatting sqref="A9:J39">
    <cfRule type="expression" dxfId="134"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3" priority="8">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E615C-1C8B-4AED-83A0-8E273EA04FF1}">
  <sheetPr codeName="Planilha56">
    <tabColor rgb="FFFFFF00"/>
    <pageSetUpPr fitToPage="1"/>
  </sheetPr>
  <dimension ref="A1:T16"/>
  <sheetViews>
    <sheetView showGridLines="0" zoomScale="80" zoomScaleNormal="80" workbookViewId="0">
      <pane ySplit="2" topLeftCell="A3" activePane="bottomLeft" state="frozen"/>
      <selection pane="bottomLeft" activeCell="A11" sqref="A11"/>
    </sheetView>
  </sheetViews>
  <sheetFormatPr defaultRowHeight="34.9" customHeight="1" x14ac:dyDescent="0.25"/>
  <cols>
    <col min="1" max="1" width="63.7109375" customWidth="1"/>
    <col min="2" max="3" width="23.85546875" customWidth="1"/>
    <col min="4" max="4" width="23.42578125" customWidth="1"/>
    <col min="5" max="5" width="24.140625" customWidth="1"/>
    <col min="6" max="6" width="28.140625" customWidth="1"/>
    <col min="7" max="7" width="16.28515625" customWidth="1"/>
    <col min="8" max="8" width="30.5703125" customWidth="1"/>
    <col min="9" max="9" width="16.28515625" customWidth="1"/>
    <col min="10" max="10" width="13.5703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70" t="s">
        <v>0</v>
      </c>
      <c r="B1" s="132" t="s">
        <v>186</v>
      </c>
      <c r="C1" s="133"/>
      <c r="D1" s="133"/>
      <c r="E1" s="134"/>
      <c r="F1" s="9"/>
      <c r="G1" s="2"/>
      <c r="H1" s="1"/>
      <c r="I1" s="2"/>
      <c r="J1" s="2"/>
      <c r="K1" s="2"/>
      <c r="L1" s="3"/>
      <c r="N1" s="3"/>
      <c r="O1" s="3"/>
    </row>
    <row r="2" spans="1:20" s="26" customFormat="1" ht="27" customHeight="1" x14ac:dyDescent="0.25">
      <c r="A2" s="70" t="s">
        <v>1</v>
      </c>
      <c r="B2" s="135" t="s">
        <v>169</v>
      </c>
      <c r="C2" s="136"/>
      <c r="D2" s="136"/>
      <c r="E2" s="137"/>
      <c r="F2" s="23"/>
      <c r="G2" s="24"/>
      <c r="H2" s="24"/>
      <c r="I2" s="24"/>
      <c r="J2" s="24"/>
      <c r="K2" s="24"/>
      <c r="L2" s="25"/>
      <c r="N2" s="25"/>
      <c r="O2" s="25"/>
      <c r="R2" s="27"/>
      <c r="S2" s="27"/>
      <c r="T2" s="27"/>
    </row>
    <row r="3" spans="1:20" ht="14.65" customHeight="1" x14ac:dyDescent="0.25">
      <c r="A3" s="28" t="s">
        <v>2</v>
      </c>
      <c r="B3" s="47"/>
      <c r="C3" s="47"/>
      <c r="D3" s="2"/>
      <c r="E3" s="2"/>
      <c r="F3" s="2"/>
      <c r="G3" s="2"/>
      <c r="H3" s="1"/>
      <c r="I3" s="2"/>
      <c r="J3" s="2"/>
      <c r="K3" s="2"/>
      <c r="L3" s="3"/>
      <c r="N3" s="3"/>
      <c r="O3" s="3"/>
      <c r="R3" s="5"/>
      <c r="S3" s="5"/>
      <c r="T3" s="5"/>
    </row>
    <row r="4" spans="1:20" ht="30" customHeight="1" x14ac:dyDescent="0.25">
      <c r="A4" s="88" t="s">
        <v>158</v>
      </c>
      <c r="B4" s="138" t="s">
        <v>159</v>
      </c>
      <c r="C4" s="138"/>
      <c r="D4" s="138"/>
      <c r="E4" s="138" t="s">
        <v>160</v>
      </c>
      <c r="F4" s="138"/>
      <c r="G4" s="7"/>
      <c r="I4" s="7"/>
      <c r="J4" s="7"/>
      <c r="K4" s="2"/>
      <c r="R4" s="5"/>
      <c r="S4" s="5"/>
      <c r="T4" s="5"/>
    </row>
    <row r="5" spans="1:20" ht="25.15" customHeight="1" x14ac:dyDescent="0.25">
      <c r="A5" s="87">
        <f>IFERROR(AVERAGE(C7:C1048576),0)</f>
        <v>2.5205555555555557</v>
      </c>
      <c r="B5" s="139">
        <f>IFERROR(MEDIAN(C7:C1048576),0)</f>
        <v>2.5</v>
      </c>
      <c r="C5" s="139"/>
      <c r="D5" s="139"/>
      <c r="E5" s="139">
        <f>IFERROR(AVERAGEIFS(C7:C1048576,C7:C1048576,"&lt;"&amp;(A5+IFERROR(_xlfn.STDEV.S(C7:C1048576),0)),C7:C1048576,"&gt;"&amp;(A5-IFERROR(_xlfn.STDEV.S(C7:C1048576),0))),0)</f>
        <v>2.0499999999999998</v>
      </c>
      <c r="F5" s="139"/>
    </row>
    <row r="6" spans="1:20" ht="18" customHeight="1" x14ac:dyDescent="0.25">
      <c r="A6" s="76" t="s">
        <v>2</v>
      </c>
      <c r="B6" s="76"/>
      <c r="C6" s="76"/>
      <c r="D6" s="76"/>
      <c r="E6" s="76"/>
      <c r="F6" s="76"/>
    </row>
    <row r="7" spans="1:20" s="55" customFormat="1" ht="40.15" customHeight="1" x14ac:dyDescent="0.4">
      <c r="A7" s="53" t="s">
        <v>3</v>
      </c>
      <c r="B7" s="54"/>
      <c r="C7" s="54"/>
      <c r="D7" s="54"/>
      <c r="E7" s="54"/>
      <c r="F7" s="54"/>
      <c r="G7" s="54"/>
      <c r="H7" s="54"/>
      <c r="I7" s="54"/>
      <c r="J7" s="54"/>
      <c r="K7" s="54"/>
      <c r="M7" s="56"/>
      <c r="R7" s="57"/>
      <c r="S7" s="57"/>
      <c r="T7" s="57"/>
    </row>
    <row r="8" spans="1:20" s="61" customFormat="1" ht="34.9" customHeight="1" x14ac:dyDescent="0.3">
      <c r="A8" s="73" t="s">
        <v>165</v>
      </c>
      <c r="B8" s="74" t="s">
        <v>153</v>
      </c>
      <c r="C8" s="74" t="s">
        <v>1015</v>
      </c>
      <c r="D8" s="74" t="s">
        <v>5</v>
      </c>
      <c r="E8" s="74" t="s">
        <v>6</v>
      </c>
      <c r="F8" s="74" t="s">
        <v>11</v>
      </c>
      <c r="G8" s="74" t="s">
        <v>154</v>
      </c>
      <c r="H8" s="74" t="s">
        <v>7</v>
      </c>
      <c r="I8" s="74" t="s">
        <v>161</v>
      </c>
      <c r="J8" s="74" t="s">
        <v>163</v>
      </c>
      <c r="K8" s="74" t="s">
        <v>8</v>
      </c>
      <c r="N8" s="62"/>
      <c r="O8" s="62"/>
      <c r="R8" s="63"/>
      <c r="S8" s="63"/>
      <c r="T8" s="63"/>
    </row>
    <row r="9" spans="1:20" s="65" customFormat="1" ht="40.15" customHeight="1" x14ac:dyDescent="0.35">
      <c r="A9" s="78" t="s">
        <v>9</v>
      </c>
      <c r="B9" s="79"/>
      <c r="C9" s="79"/>
      <c r="D9" s="80"/>
      <c r="E9" s="80"/>
      <c r="F9" s="81"/>
      <c r="G9" s="64"/>
      <c r="H9" s="64"/>
      <c r="I9" s="64"/>
      <c r="J9" s="64"/>
      <c r="L9" s="82"/>
      <c r="Q9" s="66"/>
      <c r="R9" s="66"/>
      <c r="S9" s="66"/>
    </row>
    <row r="10" spans="1:20" s="61" customFormat="1" ht="34.9" customHeight="1" x14ac:dyDescent="0.3">
      <c r="A10" s="58" t="s">
        <v>165</v>
      </c>
      <c r="B10" s="60" t="s">
        <v>4</v>
      </c>
      <c r="C10" s="60" t="s">
        <v>1015</v>
      </c>
      <c r="D10" s="60" t="s">
        <v>152</v>
      </c>
      <c r="E10" s="128" t="s">
        <v>21</v>
      </c>
      <c r="F10" s="129"/>
      <c r="G10" s="68"/>
      <c r="H10" s="68"/>
      <c r="I10" s="68"/>
      <c r="J10" s="68"/>
      <c r="M10" s="62"/>
      <c r="N10" s="62"/>
      <c r="Q10" s="63"/>
      <c r="R10" s="63"/>
      <c r="S10" s="63"/>
    </row>
    <row r="11" spans="1:20" s="33" customFormat="1" ht="54" customHeight="1" x14ac:dyDescent="0.35">
      <c r="A11" s="36" t="s">
        <v>1018</v>
      </c>
      <c r="B11" s="51">
        <v>41.54</v>
      </c>
      <c r="C11" s="51">
        <f>B11/12</f>
        <v>3.4616666666666664</v>
      </c>
      <c r="D11" s="77" t="s">
        <v>936</v>
      </c>
      <c r="E11" s="130" t="s">
        <v>1019</v>
      </c>
      <c r="F11" s="145"/>
      <c r="G11" s="32"/>
      <c r="H11" s="32"/>
      <c r="I11" s="32"/>
      <c r="J11" s="32"/>
      <c r="L11" s="75"/>
      <c r="M11" s="35"/>
      <c r="N11" s="35"/>
      <c r="Q11" s="34"/>
      <c r="R11" s="34"/>
      <c r="S11" s="34"/>
    </row>
    <row r="12" spans="1:20" s="33" customFormat="1" ht="54" customHeight="1" x14ac:dyDescent="0.35">
      <c r="A12" s="36" t="s">
        <v>1012</v>
      </c>
      <c r="B12" s="51">
        <v>1.6</v>
      </c>
      <c r="C12" s="51">
        <v>1.6</v>
      </c>
      <c r="D12" s="77" t="s">
        <v>1014</v>
      </c>
      <c r="E12" s="130" t="s">
        <v>1013</v>
      </c>
      <c r="F12" s="145"/>
      <c r="G12" s="32"/>
      <c r="H12" s="32"/>
      <c r="I12" s="32"/>
      <c r="J12" s="32"/>
      <c r="L12" s="75"/>
      <c r="M12" s="35"/>
      <c r="N12" s="35"/>
      <c r="Q12" s="34"/>
      <c r="R12" s="34"/>
      <c r="S12" s="34"/>
    </row>
    <row r="13" spans="1:20" s="33" customFormat="1" ht="54" customHeight="1" x14ac:dyDescent="0.35">
      <c r="A13" s="36" t="s">
        <v>1016</v>
      </c>
      <c r="B13" s="51">
        <v>30</v>
      </c>
      <c r="C13" s="51">
        <f>B13/12</f>
        <v>2.5</v>
      </c>
      <c r="D13" s="77" t="s">
        <v>503</v>
      </c>
      <c r="E13" s="146" t="s">
        <v>1017</v>
      </c>
      <c r="F13" s="131"/>
      <c r="G13" s="32"/>
      <c r="H13" s="32"/>
      <c r="I13" s="32"/>
      <c r="J13" s="32"/>
      <c r="L13" s="75"/>
      <c r="M13" s="35"/>
      <c r="N13" s="35"/>
      <c r="Q13" s="34"/>
      <c r="R13" s="34"/>
      <c r="S13" s="34"/>
    </row>
    <row r="14" spans="1:20" ht="34.9" customHeight="1" x14ac:dyDescent="0.25">
      <c r="A14" s="72" t="s">
        <v>10</v>
      </c>
      <c r="B14" s="8"/>
      <c r="C14" s="95"/>
      <c r="D14" s="44"/>
      <c r="E14" s="45"/>
      <c r="F14" s="46"/>
    </row>
    <row r="15" spans="1:20" ht="34.9" customHeight="1" x14ac:dyDescent="0.25">
      <c r="A15" s="73" t="s">
        <v>11</v>
      </c>
      <c r="B15" s="74" t="s">
        <v>4</v>
      </c>
      <c r="C15" s="96"/>
      <c r="D15" s="143" t="s">
        <v>13</v>
      </c>
      <c r="E15" s="143"/>
      <c r="F15" s="144"/>
    </row>
    <row r="16" spans="1:20" ht="34.9" customHeight="1" x14ac:dyDescent="0.25">
      <c r="A16" s="39" t="s">
        <v>2</v>
      </c>
      <c r="B16" s="51"/>
      <c r="C16" s="97"/>
      <c r="D16" s="140"/>
      <c r="E16" s="141"/>
      <c r="F16" s="142"/>
    </row>
  </sheetData>
  <mergeCells count="12">
    <mergeCell ref="D16:F16"/>
    <mergeCell ref="D15:F15"/>
    <mergeCell ref="E12:F12"/>
    <mergeCell ref="E11:F11"/>
    <mergeCell ref="B1:E1"/>
    <mergeCell ref="B2:E2"/>
    <mergeCell ref="B4:D4"/>
    <mergeCell ref="E4:F4"/>
    <mergeCell ref="B5:D5"/>
    <mergeCell ref="E5:F5"/>
    <mergeCell ref="E13:F13"/>
    <mergeCell ref="E10:F10"/>
  </mergeCells>
  <conditionalFormatting sqref="G1:G3 G8">
    <cfRule type="expression" dxfId="132" priority="17">
      <formula>$G1="VALOR INCONSISTENTE"</formula>
    </cfRule>
  </conditionalFormatting>
  <conditionalFormatting sqref="A14:K31 A9:J9 A11:J13 A10:F10">
    <cfRule type="expression" dxfId="131" priority="1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130" priority="15">
      <formula>$G4="VALOR INCONSISTENTE"</formula>
    </cfRule>
  </conditionalFormatting>
  <conditionalFormatting sqref="G10:J10">
    <cfRule type="expression" dxfId="129" priority="6">
      <formula>AND(G10&lt;&gt;"",MOD(ROW(),2)=0,$A10&lt;&gt;"PESQUISA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hyperlinks>
    <hyperlink ref="E12" r:id="rId1" xr:uid="{69B56609-7A51-4366-B271-F119F8E96FE9}"/>
    <hyperlink ref="E13" r:id="rId2" xr:uid="{BBF901FF-C325-41C6-8C4A-99CB7A1CF345}"/>
    <hyperlink ref="E11" r:id="rId3" xr:uid="{BC30BB27-CD4A-4A7D-82B5-F428BFB90D93}"/>
  </hyperlinks>
  <pageMargins left="0.4" right="0.4" top="0.6" bottom="0.6" header="0.31496062000000002" footer="0.31496062000000002"/>
  <pageSetup paperSize="9" scale="54" fitToHeight="0" orientation="landscape" cellComments="atEnd" r:id="rId4"/>
  <drawing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B2114-283F-45F9-A0F2-96AB5323F0CF}">
  <sheetPr codeName="Planilha57">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187</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32.905000000000001</v>
      </c>
      <c r="B5" s="139">
        <f>IFERROR(MEDIAN(B7:B1048576),0)</f>
        <v>32.494999999999997</v>
      </c>
      <c r="C5" s="139"/>
      <c r="D5" s="139">
        <f>IFERROR(AVERAGEIFS(B7:B1048576,B7:B1048576,"&lt;"&amp;(A5+IFERROR(_xlfn.STDEV.S(B7:B1048576),0)),B7:B1048576,"&gt;"&amp;(A5-IFERROR(_xlfn.STDEV.S(B7:B1048576),0))),0)</f>
        <v>31.993333333333336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378</v>
      </c>
      <c r="B9" s="51">
        <v>30.99</v>
      </c>
      <c r="C9" s="41" t="s">
        <v>169</v>
      </c>
      <c r="D9" s="41" t="s">
        <v>217</v>
      </c>
      <c r="E9" s="42" t="s">
        <v>218</v>
      </c>
      <c r="F9" s="40">
        <v>45440</v>
      </c>
      <c r="G9" s="69" t="s">
        <v>379</v>
      </c>
      <c r="H9" s="41">
        <v>11</v>
      </c>
      <c r="I9" s="41">
        <v>2024</v>
      </c>
      <c r="J9" s="43" t="s">
        <v>219</v>
      </c>
      <c r="L9" s="38"/>
      <c r="M9" s="30"/>
      <c r="N9" s="30"/>
      <c r="Q9" s="31"/>
      <c r="R9" s="31"/>
      <c r="S9" s="31"/>
    </row>
    <row r="10" spans="1:19" s="29" customFormat="1" ht="52.5" customHeight="1" x14ac:dyDescent="0.3">
      <c r="A10" s="36" t="s">
        <v>742</v>
      </c>
      <c r="B10" s="51">
        <v>36.61</v>
      </c>
      <c r="C10" s="41" t="s">
        <v>743</v>
      </c>
      <c r="D10" s="41" t="s">
        <v>224</v>
      </c>
      <c r="E10" s="42">
        <v>7665456000110</v>
      </c>
      <c r="F10" s="40" t="s">
        <v>744</v>
      </c>
      <c r="G10" s="69" t="s">
        <v>745</v>
      </c>
      <c r="H10" s="41" t="s">
        <v>746</v>
      </c>
      <c r="I10" s="41">
        <v>2024</v>
      </c>
      <c r="J10" s="43" t="s">
        <v>226</v>
      </c>
      <c r="L10" s="38"/>
      <c r="M10" s="30"/>
      <c r="N10" s="30"/>
      <c r="Q10" s="31"/>
      <c r="R10" s="31"/>
      <c r="S10" s="31"/>
    </row>
    <row r="11" spans="1:19" s="29" customFormat="1" ht="52.5" customHeight="1" x14ac:dyDescent="0.3">
      <c r="A11" s="36" t="s">
        <v>380</v>
      </c>
      <c r="B11" s="51">
        <v>33.15</v>
      </c>
      <c r="C11" s="41" t="s">
        <v>230</v>
      </c>
      <c r="D11" s="41" t="s">
        <v>224</v>
      </c>
      <c r="E11" s="42" t="s">
        <v>381</v>
      </c>
      <c r="F11" s="40">
        <v>45320</v>
      </c>
      <c r="G11" s="69" t="s">
        <v>382</v>
      </c>
      <c r="H11" s="41" t="s">
        <v>383</v>
      </c>
      <c r="I11" s="41">
        <v>2024</v>
      </c>
      <c r="J11" s="43" t="s">
        <v>226</v>
      </c>
      <c r="L11" s="38"/>
      <c r="M11" s="30"/>
      <c r="N11" s="30"/>
      <c r="Q11" s="31"/>
      <c r="R11" s="31"/>
      <c r="S11" s="31"/>
    </row>
    <row r="12" spans="1:19" s="65" customFormat="1" ht="40.15" customHeight="1" x14ac:dyDescent="0.35">
      <c r="A12" s="78" t="s">
        <v>9</v>
      </c>
      <c r="B12" s="79"/>
      <c r="C12" s="79"/>
      <c r="D12" s="80"/>
      <c r="E12" s="80"/>
      <c r="F12" s="81"/>
      <c r="G12" s="64"/>
      <c r="H12" s="64"/>
      <c r="I12" s="64"/>
      <c r="J12" s="64"/>
      <c r="L12" s="82"/>
      <c r="Q12" s="66"/>
      <c r="R12" s="66"/>
      <c r="S12" s="66"/>
    </row>
    <row r="13" spans="1:19" s="61" customFormat="1" ht="34.9" customHeight="1" x14ac:dyDescent="0.3">
      <c r="A13" s="58" t="s">
        <v>165</v>
      </c>
      <c r="B13" s="60" t="s">
        <v>4</v>
      </c>
      <c r="C13" s="59" t="s">
        <v>164</v>
      </c>
      <c r="D13" s="60" t="s">
        <v>152</v>
      </c>
      <c r="E13" s="128" t="s">
        <v>21</v>
      </c>
      <c r="F13" s="129"/>
      <c r="G13" s="68"/>
      <c r="H13" s="68"/>
      <c r="I13" s="68"/>
      <c r="J13" s="68"/>
      <c r="M13" s="62"/>
      <c r="N13" s="62"/>
      <c r="Q13" s="63"/>
      <c r="R13" s="63"/>
      <c r="S13" s="63"/>
    </row>
    <row r="14" spans="1:19" s="33" customFormat="1" ht="54" customHeight="1" x14ac:dyDescent="0.35">
      <c r="A14" s="36" t="s">
        <v>747</v>
      </c>
      <c r="B14" s="51">
        <v>28.17</v>
      </c>
      <c r="C14" s="67">
        <v>45574.489583333336</v>
      </c>
      <c r="D14" s="77" t="s">
        <v>504</v>
      </c>
      <c r="E14" s="130" t="s">
        <v>748</v>
      </c>
      <c r="F14" s="131"/>
      <c r="G14" s="32"/>
      <c r="H14" s="32"/>
      <c r="I14" s="32"/>
      <c r="J14" s="32"/>
      <c r="L14" s="75"/>
      <c r="M14" s="35"/>
      <c r="N14" s="35"/>
      <c r="Q14" s="34"/>
      <c r="R14" s="34"/>
      <c r="S14" s="34"/>
    </row>
    <row r="15" spans="1:19" s="33" customFormat="1" ht="54" customHeight="1" x14ac:dyDescent="0.35">
      <c r="A15" s="36" t="s">
        <v>562</v>
      </c>
      <c r="B15" s="51">
        <v>31.84</v>
      </c>
      <c r="C15" s="67">
        <v>45574.489583333336</v>
      </c>
      <c r="D15" s="77" t="s">
        <v>563</v>
      </c>
      <c r="E15" s="130" t="s">
        <v>564</v>
      </c>
      <c r="F15" s="131"/>
      <c r="G15" s="32"/>
      <c r="H15" s="32"/>
      <c r="I15" s="32"/>
      <c r="J15" s="32"/>
      <c r="L15" s="75"/>
      <c r="M15" s="35"/>
      <c r="N15" s="35"/>
      <c r="Q15" s="34"/>
      <c r="R15" s="34"/>
      <c r="S15" s="34"/>
    </row>
    <row r="16" spans="1:19" s="33" customFormat="1" ht="54" customHeight="1" x14ac:dyDescent="0.35">
      <c r="A16" s="36" t="s">
        <v>749</v>
      </c>
      <c r="B16" s="51">
        <v>36.67</v>
      </c>
      <c r="C16" s="67">
        <v>45574.489583333336</v>
      </c>
      <c r="D16" s="77" t="s">
        <v>751</v>
      </c>
      <c r="E16" s="130" t="s">
        <v>750</v>
      </c>
      <c r="F16" s="131"/>
      <c r="G16" s="32"/>
      <c r="H16" s="32"/>
      <c r="I16" s="32"/>
      <c r="J16" s="32"/>
      <c r="L16" s="75"/>
      <c r="M16" s="35"/>
      <c r="N16" s="35"/>
      <c r="Q16" s="34"/>
      <c r="R16" s="34"/>
      <c r="S16" s="34"/>
    </row>
    <row r="17" spans="1:19" ht="40.15" customHeight="1" x14ac:dyDescent="0.25">
      <c r="A17" s="72" t="s">
        <v>10</v>
      </c>
      <c r="B17" s="8"/>
      <c r="C17" s="71"/>
      <c r="D17" s="44"/>
      <c r="E17" s="45"/>
      <c r="F17" s="46"/>
      <c r="G17" s="6"/>
      <c r="H17" s="6"/>
      <c r="I17" s="6"/>
      <c r="J17" s="6"/>
      <c r="L17" s="4"/>
      <c r="M17" s="3"/>
      <c r="N17" s="3"/>
      <c r="Q17" s="5"/>
      <c r="R17" s="5"/>
      <c r="S17" s="5"/>
    </row>
    <row r="18" spans="1:19" s="29" customFormat="1" ht="34.9" customHeight="1" x14ac:dyDescent="0.3">
      <c r="A18" s="73" t="s">
        <v>11</v>
      </c>
      <c r="B18" s="74" t="s">
        <v>4</v>
      </c>
      <c r="C18" s="74" t="s">
        <v>12</v>
      </c>
      <c r="D18" s="143" t="s">
        <v>13</v>
      </c>
      <c r="E18" s="143"/>
      <c r="F18" s="144"/>
      <c r="G18" s="37"/>
      <c r="H18" s="37"/>
      <c r="I18" s="37"/>
      <c r="J18" s="37"/>
      <c r="L18" s="38"/>
      <c r="M18" s="30"/>
      <c r="N18" s="30"/>
      <c r="Q18" s="31"/>
      <c r="R18" s="31"/>
      <c r="S18" s="31"/>
    </row>
    <row r="19" spans="1:19" s="29" customFormat="1" ht="54" customHeight="1" x14ac:dyDescent="0.3">
      <c r="A19" s="39" t="s">
        <v>2</v>
      </c>
      <c r="B19" s="51"/>
      <c r="C19" s="52"/>
      <c r="D19" s="140"/>
      <c r="E19" s="141"/>
      <c r="F19" s="142"/>
      <c r="G19" s="37"/>
      <c r="H19" s="37"/>
      <c r="I19" s="37"/>
      <c r="J19" s="37"/>
      <c r="L19" s="38"/>
      <c r="M19" s="30"/>
      <c r="N19" s="30"/>
      <c r="Q19" s="31"/>
      <c r="R19" s="31"/>
      <c r="S19" s="31"/>
    </row>
  </sheetData>
  <mergeCells count="12">
    <mergeCell ref="B1:D1"/>
    <mergeCell ref="B2:D2"/>
    <mergeCell ref="B4:C4"/>
    <mergeCell ref="D4:E4"/>
    <mergeCell ref="B5:C5"/>
    <mergeCell ref="D5:E5"/>
    <mergeCell ref="D18:F18"/>
    <mergeCell ref="D19:F19"/>
    <mergeCell ref="E13:F13"/>
    <mergeCell ref="E14:F14"/>
    <mergeCell ref="E15:F15"/>
    <mergeCell ref="E16:F16"/>
  </mergeCells>
  <conditionalFormatting sqref="F1:F3 F8:F11">
    <cfRule type="expression" dxfId="128" priority="6">
      <formula>$F1="VALOR INCONSISTENTE"</formula>
    </cfRule>
  </conditionalFormatting>
  <conditionalFormatting sqref="A9:J37">
    <cfRule type="expression" dxfId="127"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6" priority="4">
      <formula>$F4="VALOR INCONSISTENTE"</formula>
    </cfRule>
  </conditionalFormatting>
  <hyperlinks>
    <hyperlink ref="E16" r:id="rId1" location="derivacao=8&amp;utm_source=google-shopping&amp;utm_medium=cpc&amp;utm_campaign=ga-shopping-todos" display="https://www.ciadafesta.com.br/forma-redonda-30x10cm-santa-catarina?utm_source=google-merchant&amp;utm_medium=referral&amp;utm_content=forma-redonda-30x10cm-santa-catarina&amp;inStock&amp;gad_source=4&amp;gclid=EAIaIQobChMI3J3BwPi6iAMVvFRIAB0uUBGTEAQYAyABEgLlwPD_BwE#derivacao=8&amp;utm_source=google-shopping&amp;utm_medium=cpc&amp;utm_campaign=ga-shopping-todos" xr:uid="{54D269AE-6165-4E76-B122-970022FD3832}"/>
  </hyperlinks>
  <pageMargins left="0.4" right="0.4" top="0.6" bottom="0.6" header="0.31496062000000002" footer="0.31496062000000002"/>
  <pageSetup paperSize="9" scale="54" fitToHeight="0" orientation="landscape" cellComments="atEnd"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B41E-3F45-44E1-9A3E-B83F1AE58CD1}">
  <sheetPr codeName="Planilha58">
    <pageSetUpPr fitToPage="1"/>
  </sheetPr>
  <dimension ref="A1:S21"/>
  <sheetViews>
    <sheetView showGridLines="0" zoomScale="80" zoomScaleNormal="80" workbookViewId="0">
      <pane ySplit="2" topLeftCell="A7"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188</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16.428750000000001</v>
      </c>
      <c r="B5" s="139">
        <f>IFERROR(MEDIAN(B7:B1048576),0)</f>
        <v>15.74</v>
      </c>
      <c r="C5" s="139"/>
      <c r="D5" s="139">
        <f>IFERROR(AVERAGEIFS(B7:B1048576,B7:B1048576,"&lt;"&amp;(A5+IFERROR(_xlfn.STDEV.S(B7:B1048576),0)),B7:B1048576,"&gt;"&amp;(A5-IFERROR(_xlfn.STDEV.S(B7:B1048576),0))),0)</f>
        <v>17.128</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384</v>
      </c>
      <c r="B9" s="51">
        <v>10</v>
      </c>
      <c r="C9" s="41" t="s">
        <v>169</v>
      </c>
      <c r="D9" s="41" t="s">
        <v>217</v>
      </c>
      <c r="E9" s="42" t="s">
        <v>241</v>
      </c>
      <c r="F9" s="40">
        <v>45222</v>
      </c>
      <c r="G9" s="69" t="s">
        <v>293</v>
      </c>
      <c r="H9" s="41">
        <v>22</v>
      </c>
      <c r="I9" s="41">
        <v>2023</v>
      </c>
      <c r="J9" s="43" t="s">
        <v>223</v>
      </c>
      <c r="L9" s="38"/>
      <c r="M9" s="30"/>
      <c r="N9" s="30"/>
      <c r="Q9" s="31"/>
      <c r="R9" s="31"/>
      <c r="S9" s="31"/>
    </row>
    <row r="10" spans="1:19" s="29" customFormat="1" ht="52.5" customHeight="1" x14ac:dyDescent="0.3">
      <c r="A10" s="36" t="s">
        <v>385</v>
      </c>
      <c r="B10" s="51">
        <v>21.5</v>
      </c>
      <c r="C10" s="41" t="s">
        <v>169</v>
      </c>
      <c r="D10" s="41" t="s">
        <v>217</v>
      </c>
      <c r="E10" s="42" t="s">
        <v>218</v>
      </c>
      <c r="F10" s="40">
        <v>45447</v>
      </c>
      <c r="G10" s="69" t="s">
        <v>367</v>
      </c>
      <c r="H10" s="41">
        <v>28</v>
      </c>
      <c r="I10" s="41">
        <v>2024</v>
      </c>
      <c r="J10" s="43" t="s">
        <v>219</v>
      </c>
      <c r="L10" s="38"/>
      <c r="M10" s="30"/>
      <c r="N10" s="30"/>
      <c r="Q10" s="31"/>
      <c r="R10" s="31"/>
      <c r="S10" s="31"/>
    </row>
    <row r="11" spans="1:19" s="29" customFormat="1" ht="52.5" customHeight="1" x14ac:dyDescent="0.3">
      <c r="A11" s="36" t="s">
        <v>386</v>
      </c>
      <c r="B11" s="51">
        <v>10.79</v>
      </c>
      <c r="C11" s="41" t="s">
        <v>169</v>
      </c>
      <c r="D11" s="41" t="s">
        <v>217</v>
      </c>
      <c r="E11" s="42" t="s">
        <v>225</v>
      </c>
      <c r="F11" s="40">
        <v>45252</v>
      </c>
      <c r="G11" s="69" t="s">
        <v>355</v>
      </c>
      <c r="H11" s="41">
        <v>50</v>
      </c>
      <c r="I11" s="41">
        <v>2023</v>
      </c>
      <c r="J11" s="43" t="s">
        <v>219</v>
      </c>
      <c r="L11" s="38"/>
      <c r="M11" s="30"/>
      <c r="N11" s="30"/>
      <c r="Q11" s="31"/>
      <c r="R11" s="31"/>
      <c r="S11" s="31"/>
    </row>
    <row r="12" spans="1:19" s="29" customFormat="1" ht="52.5" customHeight="1" x14ac:dyDescent="0.3">
      <c r="A12" s="36" t="s">
        <v>387</v>
      </c>
      <c r="B12" s="51">
        <v>15.5</v>
      </c>
      <c r="C12" s="41" t="s">
        <v>169</v>
      </c>
      <c r="D12" s="41" t="s">
        <v>217</v>
      </c>
      <c r="E12" s="42" t="s">
        <v>218</v>
      </c>
      <c r="F12" s="40">
        <v>45421</v>
      </c>
      <c r="G12" s="69" t="s">
        <v>388</v>
      </c>
      <c r="H12" s="41">
        <v>6</v>
      </c>
      <c r="I12" s="41">
        <v>2024</v>
      </c>
      <c r="J12" s="43" t="s">
        <v>219</v>
      </c>
      <c r="L12" s="38"/>
      <c r="M12" s="30"/>
      <c r="N12" s="30"/>
      <c r="Q12" s="31"/>
      <c r="R12" s="31"/>
      <c r="S12" s="31"/>
    </row>
    <row r="13" spans="1:19" s="29" customFormat="1" ht="52.5" customHeight="1" x14ac:dyDescent="0.3">
      <c r="A13" s="36" t="s">
        <v>389</v>
      </c>
      <c r="B13" s="51">
        <v>25</v>
      </c>
      <c r="C13" s="41" t="s">
        <v>263</v>
      </c>
      <c r="D13" s="41" t="s">
        <v>228</v>
      </c>
      <c r="E13" s="42" t="s">
        <v>330</v>
      </c>
      <c r="F13" s="40">
        <v>45349</v>
      </c>
      <c r="G13" s="69" t="s">
        <v>331</v>
      </c>
      <c r="H13" s="41">
        <v>3</v>
      </c>
      <c r="I13" s="41">
        <v>2024</v>
      </c>
      <c r="J13" s="43" t="s">
        <v>280</v>
      </c>
      <c r="L13" s="38"/>
      <c r="M13" s="30"/>
      <c r="N13" s="30"/>
      <c r="Q13" s="31"/>
      <c r="R13" s="31"/>
      <c r="S13" s="31"/>
    </row>
    <row r="14" spans="1:19" s="29" customFormat="1" ht="52.5" customHeight="1" x14ac:dyDescent="0.3">
      <c r="A14" s="36" t="s">
        <v>390</v>
      </c>
      <c r="B14" s="51">
        <v>13.66</v>
      </c>
      <c r="C14" s="41" t="s">
        <v>338</v>
      </c>
      <c r="D14" s="41" t="s">
        <v>234</v>
      </c>
      <c r="E14" s="42" t="s">
        <v>333</v>
      </c>
      <c r="F14" s="40">
        <v>45254</v>
      </c>
      <c r="G14" s="69" t="s">
        <v>339</v>
      </c>
      <c r="H14" s="94" t="s">
        <v>340</v>
      </c>
      <c r="I14" s="41">
        <v>2023</v>
      </c>
      <c r="J14" s="43" t="s">
        <v>237</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565</v>
      </c>
      <c r="B17" s="51">
        <v>15.98</v>
      </c>
      <c r="C17" s="67">
        <v>45574.489583333336</v>
      </c>
      <c r="D17" s="77" t="s">
        <v>503</v>
      </c>
      <c r="E17" s="130" t="s">
        <v>566</v>
      </c>
      <c r="F17" s="131"/>
      <c r="G17" s="32"/>
      <c r="H17" s="32"/>
      <c r="I17" s="32"/>
      <c r="J17" s="32"/>
      <c r="L17" s="75"/>
      <c r="M17" s="35"/>
      <c r="N17" s="35"/>
      <c r="Q17" s="34"/>
      <c r="R17" s="34"/>
      <c r="S17" s="34"/>
    </row>
    <row r="18" spans="1:19" s="33" customFormat="1" ht="54" customHeight="1" x14ac:dyDescent="0.35">
      <c r="A18" s="36" t="s">
        <v>752</v>
      </c>
      <c r="B18" s="51">
        <v>19</v>
      </c>
      <c r="C18" s="67">
        <v>45574.489583333336</v>
      </c>
      <c r="D18" s="77" t="s">
        <v>503</v>
      </c>
      <c r="E18" s="146" t="s">
        <v>753</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1">
    <mergeCell ref="B1:D1"/>
    <mergeCell ref="B2:D2"/>
    <mergeCell ref="B4:C4"/>
    <mergeCell ref="D4:E4"/>
    <mergeCell ref="B5:C5"/>
    <mergeCell ref="D5:E5"/>
    <mergeCell ref="D20:F20"/>
    <mergeCell ref="D21:F21"/>
    <mergeCell ref="E16:F16"/>
    <mergeCell ref="E17:F17"/>
    <mergeCell ref="E18:F18"/>
  </mergeCells>
  <conditionalFormatting sqref="F1:F3 F8:F14">
    <cfRule type="expression" dxfId="125" priority="5">
      <formula>$F1="VALOR INCONSISTENTE"</formula>
    </cfRule>
  </conditionalFormatting>
  <conditionalFormatting sqref="A9:J27">
    <cfRule type="expression" dxfId="12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3" priority="3">
      <formula>$F4="VALOR INCONSISTENTE"</formula>
    </cfRule>
  </conditionalFormatting>
  <hyperlinks>
    <hyperlink ref="E18" r:id="rId1" xr:uid="{5E8499EE-19BE-4680-AD0A-9B27B2E53722}"/>
  </hyperlinks>
  <pageMargins left="0.4" right="0.4" top="0.6" bottom="0.6" header="0.31496062000000002" footer="0.31496062000000002"/>
  <pageSetup paperSize="9" scale="54" fitToHeight="0" orientation="landscape" cellComments="atEnd"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2771D-6F8E-40AD-9B14-9E1DD86A10E9}">
  <sheetPr codeName="Planilha59">
    <pageSetUpPr fitToPage="1"/>
  </sheetPr>
  <dimension ref="A1:S21"/>
  <sheetViews>
    <sheetView showGridLines="0" zoomScale="80" zoomScaleNormal="80" workbookViewId="0">
      <pane ySplit="2" topLeftCell="A3" activePane="bottomLeft" state="frozen"/>
      <selection pane="bottomLeft" activeCell="A12" sqref="A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189</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299.4425</v>
      </c>
      <c r="B5" s="139">
        <f>IFERROR(MEDIAN(B7:B1048576),0)</f>
        <v>289.755</v>
      </c>
      <c r="C5" s="139"/>
      <c r="D5" s="139">
        <f>IFERROR(AVERAGEIFS(B7:B1048576,B7:B1048576,"&lt;"&amp;(A5+IFERROR(_xlfn.STDEV.S(B7:B1048576),0)),B7:B1048576,"&gt;"&amp;(A5-IFERROR(_xlfn.STDEV.S(B7:B1048576),0))),0)</f>
        <v>270.79285714285714</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391</v>
      </c>
      <c r="B9" s="51">
        <v>263</v>
      </c>
      <c r="C9" s="41" t="s">
        <v>169</v>
      </c>
      <c r="D9" s="41" t="s">
        <v>217</v>
      </c>
      <c r="E9" s="42" t="s">
        <v>218</v>
      </c>
      <c r="F9" s="40">
        <v>45370</v>
      </c>
      <c r="G9" s="69" t="s">
        <v>310</v>
      </c>
      <c r="H9" s="41">
        <v>9</v>
      </c>
      <c r="I9" s="41">
        <v>2024</v>
      </c>
      <c r="J9" s="43" t="s">
        <v>294</v>
      </c>
      <c r="L9" s="38"/>
      <c r="M9" s="30"/>
      <c r="N9" s="30"/>
      <c r="Q9" s="31"/>
      <c r="R9" s="31"/>
      <c r="S9" s="31"/>
    </row>
    <row r="10" spans="1:19" s="29" customFormat="1" ht="52.5" customHeight="1" x14ac:dyDescent="0.3">
      <c r="A10" s="36" t="s">
        <v>392</v>
      </c>
      <c r="B10" s="51">
        <v>301.60000000000002</v>
      </c>
      <c r="C10" s="41" t="s">
        <v>227</v>
      </c>
      <c r="D10" s="41" t="s">
        <v>228</v>
      </c>
      <c r="E10" s="42" t="s">
        <v>393</v>
      </c>
      <c r="F10" s="40">
        <v>45384</v>
      </c>
      <c r="G10" s="69" t="s">
        <v>394</v>
      </c>
      <c r="H10" s="41">
        <v>26</v>
      </c>
      <c r="I10" s="41">
        <v>2024</v>
      </c>
      <c r="J10" s="43" t="s">
        <v>229</v>
      </c>
      <c r="L10" s="38"/>
      <c r="M10" s="30"/>
      <c r="N10" s="30"/>
      <c r="Q10" s="31"/>
      <c r="R10" s="31"/>
      <c r="S10" s="31"/>
    </row>
    <row r="11" spans="1:19" s="29" customFormat="1" ht="52.5" customHeight="1" x14ac:dyDescent="0.3">
      <c r="A11" s="36" t="s">
        <v>759</v>
      </c>
      <c r="B11" s="51">
        <v>220</v>
      </c>
      <c r="C11" s="41" t="s">
        <v>760</v>
      </c>
      <c r="D11" s="41" t="s">
        <v>234</v>
      </c>
      <c r="E11" s="42">
        <v>42868813000148</v>
      </c>
      <c r="F11" s="40" t="s">
        <v>761</v>
      </c>
      <c r="G11" s="69" t="s">
        <v>762</v>
      </c>
      <c r="H11" s="41" t="s">
        <v>763</v>
      </c>
      <c r="I11" s="41">
        <v>2023</v>
      </c>
      <c r="J11" s="43" t="s">
        <v>237</v>
      </c>
      <c r="L11" s="38"/>
      <c r="M11" s="30"/>
      <c r="N11" s="30"/>
      <c r="Q11" s="31"/>
      <c r="R11" s="31"/>
      <c r="S11" s="31"/>
    </row>
    <row r="12" spans="1:19" s="29" customFormat="1" ht="52.5" customHeight="1" x14ac:dyDescent="0.3">
      <c r="A12" s="36" t="s">
        <v>395</v>
      </c>
      <c r="B12" s="51">
        <v>210</v>
      </c>
      <c r="C12" s="41" t="s">
        <v>227</v>
      </c>
      <c r="D12" s="41" t="s">
        <v>228</v>
      </c>
      <c r="E12" s="42" t="s">
        <v>351</v>
      </c>
      <c r="F12" s="40">
        <v>45180</v>
      </c>
      <c r="G12" s="69" t="s">
        <v>364</v>
      </c>
      <c r="H12" s="41">
        <v>74</v>
      </c>
      <c r="I12" s="41">
        <v>2023</v>
      </c>
      <c r="J12" s="43" t="s">
        <v>229</v>
      </c>
      <c r="L12" s="38"/>
      <c r="M12" s="30"/>
      <c r="N12" s="30"/>
      <c r="Q12" s="31"/>
      <c r="R12" s="31"/>
      <c r="S12" s="31"/>
    </row>
    <row r="13" spans="1:19" s="29" customFormat="1" ht="52.5" customHeight="1" x14ac:dyDescent="0.3">
      <c r="A13" s="36" t="s">
        <v>396</v>
      </c>
      <c r="B13" s="51">
        <v>300</v>
      </c>
      <c r="C13" s="41" t="s">
        <v>227</v>
      </c>
      <c r="D13" s="41" t="s">
        <v>228</v>
      </c>
      <c r="E13" s="42" t="s">
        <v>393</v>
      </c>
      <c r="F13" s="40">
        <v>45384</v>
      </c>
      <c r="G13" s="69" t="s">
        <v>394</v>
      </c>
      <c r="H13" s="41">
        <v>26</v>
      </c>
      <c r="I13" s="41">
        <v>2024</v>
      </c>
      <c r="J13" s="43" t="s">
        <v>229</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754</v>
      </c>
      <c r="B16" s="51">
        <v>279.51</v>
      </c>
      <c r="C16" s="67">
        <v>45574.489583333336</v>
      </c>
      <c r="D16" s="77" t="s">
        <v>756</v>
      </c>
      <c r="E16" s="146" t="s">
        <v>755</v>
      </c>
      <c r="F16" s="131"/>
      <c r="G16" s="32"/>
      <c r="H16" s="32"/>
      <c r="I16" s="32"/>
      <c r="J16" s="32"/>
      <c r="L16" s="75"/>
      <c r="M16" s="35"/>
      <c r="N16" s="35"/>
      <c r="Q16" s="34"/>
      <c r="R16" s="34"/>
      <c r="S16" s="34"/>
    </row>
    <row r="17" spans="1:19" s="33" customFormat="1" ht="54" customHeight="1" x14ac:dyDescent="0.35">
      <c r="A17" s="36" t="s">
        <v>568</v>
      </c>
      <c r="B17" s="51">
        <v>321.44</v>
      </c>
      <c r="C17" s="67">
        <v>45574.489583333336</v>
      </c>
      <c r="D17" s="77" t="s">
        <v>524</v>
      </c>
      <c r="E17" s="130" t="s">
        <v>569</v>
      </c>
      <c r="F17" s="131"/>
      <c r="G17" s="32"/>
      <c r="H17" s="32"/>
      <c r="I17" s="32"/>
      <c r="J17" s="32"/>
      <c r="L17" s="75"/>
      <c r="M17" s="35"/>
      <c r="N17" s="35"/>
      <c r="Q17" s="34"/>
      <c r="R17" s="34"/>
      <c r="S17" s="34"/>
    </row>
    <row r="18" spans="1:19" s="33" customFormat="1" ht="54" customHeight="1" x14ac:dyDescent="0.35">
      <c r="A18" s="36" t="s">
        <v>757</v>
      </c>
      <c r="B18" s="51">
        <v>499.99</v>
      </c>
      <c r="C18" s="67">
        <v>45574.489583333336</v>
      </c>
      <c r="D18" s="77" t="s">
        <v>504</v>
      </c>
      <c r="E18" s="146" t="s">
        <v>758</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122" priority="10">
      <formula>$F1="VALOR INCONSISTENTE"</formula>
    </cfRule>
  </conditionalFormatting>
  <conditionalFormatting sqref="A9:J10 A19:J26 G16:J18 A16:D18 E17:F18 A12:J15">
    <cfRule type="expression" dxfId="121"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0" priority="8">
      <formula>$F4="VALOR INCONSISTENTE"</formula>
    </cfRule>
  </conditionalFormatting>
  <conditionalFormatting sqref="E16:F16">
    <cfRule type="expression" dxfId="119" priority="7">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1:J11">
    <cfRule type="expression" dxfId="118" priority="1">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hyperlinks>
    <hyperlink ref="E16" r:id="rId1" xr:uid="{4184BCFF-207D-4EC2-A074-0099447A248E}"/>
    <hyperlink ref="E18" r:id="rId2" xr:uid="{B1D36D2D-608B-4EBA-B4F3-15C646188588}"/>
  </hyperlinks>
  <pageMargins left="0.4" right="0.4" top="0.6" bottom="0.6" header="0.31496062000000002" footer="0.31496062000000002"/>
  <pageSetup paperSize="9" scale="54" fitToHeight="0" orientation="landscape" cellComments="atEnd"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F7617-5160-4821-BFFF-B607BF1612BC}">
  <sheetPr codeName="Planilha60">
    <pageSetUpPr fitToPage="1"/>
  </sheetPr>
  <dimension ref="A1:S20"/>
  <sheetViews>
    <sheetView showGridLines="0" zoomScale="80" zoomScaleNormal="80" workbookViewId="0">
      <pane ySplit="2" topLeftCell="A3"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190</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207.37142857142859</v>
      </c>
      <c r="B5" s="139">
        <f>IFERROR(MEDIAN(B7:B1048576),0)</f>
        <v>209</v>
      </c>
      <c r="C5" s="139"/>
      <c r="D5" s="139">
        <f>IFERROR(AVERAGEIFS(B7:B1048576,B7:B1048576,"&lt;"&amp;(A5+IFERROR(_xlfn.STDEV.S(B7:B1048576),0)),B7:B1048576,"&gt;"&amp;(A5-IFERROR(_xlfn.STDEV.S(B7:B1048576),0))),0)</f>
        <v>207.79666666666665</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397</v>
      </c>
      <c r="B9" s="51">
        <v>209</v>
      </c>
      <c r="C9" s="41" t="s">
        <v>169</v>
      </c>
      <c r="D9" s="41" t="s">
        <v>217</v>
      </c>
      <c r="E9" s="42" t="s">
        <v>218</v>
      </c>
      <c r="F9" s="40">
        <v>45370</v>
      </c>
      <c r="G9" s="69" t="s">
        <v>310</v>
      </c>
      <c r="H9" s="41">
        <v>9</v>
      </c>
      <c r="I9" s="41">
        <v>2024</v>
      </c>
      <c r="J9" s="43" t="s">
        <v>294</v>
      </c>
      <c r="L9" s="38"/>
      <c r="M9" s="30"/>
      <c r="N9" s="30"/>
      <c r="Q9" s="31"/>
      <c r="R9" s="31"/>
      <c r="S9" s="31"/>
    </row>
    <row r="10" spans="1:19" s="29" customFormat="1" ht="52.5" customHeight="1" x14ac:dyDescent="0.3">
      <c r="A10" s="36" t="s">
        <v>399</v>
      </c>
      <c r="B10" s="51">
        <v>161.69999999999999</v>
      </c>
      <c r="C10" s="41" t="s">
        <v>252</v>
      </c>
      <c r="D10" s="41" t="s">
        <v>224</v>
      </c>
      <c r="E10" s="42" t="s">
        <v>400</v>
      </c>
      <c r="F10" s="40">
        <v>45328</v>
      </c>
      <c r="G10" s="69" t="s">
        <v>270</v>
      </c>
      <c r="H10" s="41" t="s">
        <v>271</v>
      </c>
      <c r="I10" s="41">
        <v>2024</v>
      </c>
      <c r="J10" s="43" t="s">
        <v>226</v>
      </c>
      <c r="L10" s="38"/>
      <c r="M10" s="30"/>
      <c r="N10" s="30"/>
      <c r="Q10" s="31"/>
      <c r="R10" s="31"/>
      <c r="S10" s="31"/>
    </row>
    <row r="11" spans="1:19" s="29" customFormat="1" ht="52.5" customHeight="1" x14ac:dyDescent="0.3">
      <c r="A11" s="36" t="s">
        <v>401</v>
      </c>
      <c r="B11" s="51">
        <v>225.6</v>
      </c>
      <c r="C11" s="41" t="s">
        <v>227</v>
      </c>
      <c r="D11" s="41" t="s">
        <v>228</v>
      </c>
      <c r="E11" s="42" t="s">
        <v>393</v>
      </c>
      <c r="F11" s="40">
        <v>45384</v>
      </c>
      <c r="G11" s="69" t="s">
        <v>394</v>
      </c>
      <c r="H11" s="41">
        <v>26</v>
      </c>
      <c r="I11" s="41">
        <v>2024</v>
      </c>
      <c r="J11" s="43" t="s">
        <v>229</v>
      </c>
      <c r="L11" s="38"/>
      <c r="M11" s="30"/>
      <c r="N11" s="30"/>
      <c r="Q11" s="31"/>
      <c r="R11" s="31"/>
      <c r="S11" s="31"/>
    </row>
    <row r="12" spans="1:19" s="29" customFormat="1" ht="52.5" customHeight="1" x14ac:dyDescent="0.3">
      <c r="A12" s="36" t="s">
        <v>372</v>
      </c>
      <c r="B12" s="51">
        <v>169.99</v>
      </c>
      <c r="C12" s="41" t="s">
        <v>240</v>
      </c>
      <c r="D12" s="41" t="s">
        <v>238</v>
      </c>
      <c r="E12" s="42" t="s">
        <v>373</v>
      </c>
      <c r="F12" s="40">
        <v>45488</v>
      </c>
      <c r="G12" s="69" t="s">
        <v>374</v>
      </c>
      <c r="H12" s="41">
        <v>55802227</v>
      </c>
      <c r="I12" s="41">
        <v>2024</v>
      </c>
      <c r="J12" s="43" t="s">
        <v>239</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570</v>
      </c>
      <c r="B15" s="51">
        <v>245.58</v>
      </c>
      <c r="C15" s="67">
        <v>45574.490277777775</v>
      </c>
      <c r="D15" s="77" t="s">
        <v>571</v>
      </c>
      <c r="E15" s="130" t="s">
        <v>572</v>
      </c>
      <c r="F15" s="131"/>
      <c r="G15" s="32"/>
      <c r="H15" s="32"/>
      <c r="I15" s="32"/>
      <c r="J15" s="32"/>
      <c r="L15" s="75"/>
      <c r="M15" s="35"/>
      <c r="N15" s="35"/>
      <c r="Q15" s="34"/>
      <c r="R15" s="34"/>
      <c r="S15" s="34"/>
    </row>
    <row r="16" spans="1:19" s="33" customFormat="1" ht="54" customHeight="1" x14ac:dyDescent="0.35">
      <c r="A16" s="36" t="s">
        <v>573</v>
      </c>
      <c r="B16" s="51">
        <v>188.79</v>
      </c>
      <c r="C16" s="67">
        <v>45574.490277777775</v>
      </c>
      <c r="D16" s="77" t="s">
        <v>574</v>
      </c>
      <c r="E16" s="130" t="s">
        <v>575</v>
      </c>
      <c r="F16" s="131"/>
      <c r="G16" s="32"/>
      <c r="H16" s="32"/>
      <c r="I16" s="32"/>
      <c r="J16" s="32"/>
      <c r="L16" s="75"/>
      <c r="M16" s="35"/>
      <c r="N16" s="35"/>
      <c r="Q16" s="34"/>
      <c r="R16" s="34"/>
      <c r="S16" s="34"/>
    </row>
    <row r="17" spans="1:19" s="33" customFormat="1" ht="54" customHeight="1" x14ac:dyDescent="0.35">
      <c r="A17" s="36" t="s">
        <v>576</v>
      </c>
      <c r="B17" s="51">
        <v>250.94</v>
      </c>
      <c r="C17" s="67">
        <v>45574.490277777775</v>
      </c>
      <c r="D17" s="77" t="s">
        <v>522</v>
      </c>
      <c r="E17" s="130" t="s">
        <v>577</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117" priority="6">
      <formula>$F1="VALOR INCONSISTENTE"</formula>
    </cfRule>
  </conditionalFormatting>
  <conditionalFormatting sqref="A9:J38">
    <cfRule type="expression" dxfId="116"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5"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EEB65-AEFD-465D-BE11-FF6094D24A93}">
  <sheetPr codeName="Planilha61">
    <pageSetUpPr fitToPage="1"/>
  </sheetPr>
  <dimension ref="A1:S22"/>
  <sheetViews>
    <sheetView showGridLines="0" zoomScale="80" zoomScaleNormal="80" workbookViewId="0">
      <pane ySplit="2" topLeftCell="A7" activePane="bottomLeft" state="frozen"/>
      <selection pane="bottomLeft" activeCell="A19" sqref="A1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191</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15.363333333333335</v>
      </c>
      <c r="B5" s="139">
        <f>IFERROR(MEDIAN(B7:B1048576),0)</f>
        <v>15</v>
      </c>
      <c r="C5" s="139"/>
      <c r="D5" s="139">
        <f>IFERROR(AVERAGEIFS(B7:B1048576,B7:B1048576,"&lt;"&amp;(A5+IFERROR(_xlfn.STDEV.S(B7:B1048576),0)),B7:B1048576,"&gt;"&amp;(A5-IFERROR(_xlfn.STDEV.S(B7:B1048576),0))),0)</f>
        <v>15.197142857142856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402</v>
      </c>
      <c r="B9" s="51">
        <v>15</v>
      </c>
      <c r="C9" s="41" t="s">
        <v>169</v>
      </c>
      <c r="D9" s="41" t="s">
        <v>217</v>
      </c>
      <c r="E9" s="42" t="s">
        <v>403</v>
      </c>
      <c r="F9" s="40">
        <v>45251</v>
      </c>
      <c r="G9" s="69" t="s">
        <v>317</v>
      </c>
      <c r="H9" s="41">
        <v>43</v>
      </c>
      <c r="I9" s="41">
        <v>2023</v>
      </c>
      <c r="J9" s="43" t="s">
        <v>223</v>
      </c>
      <c r="L9" s="38"/>
      <c r="M9" s="30"/>
      <c r="N9" s="30"/>
      <c r="Q9" s="31"/>
      <c r="R9" s="31"/>
      <c r="S9" s="31"/>
    </row>
    <row r="10" spans="1:19" s="29" customFormat="1" ht="52.5" customHeight="1" x14ac:dyDescent="0.3">
      <c r="A10" s="36" t="s">
        <v>404</v>
      </c>
      <c r="B10" s="51">
        <v>16.989999999999998</v>
      </c>
      <c r="C10" s="41" t="s">
        <v>169</v>
      </c>
      <c r="D10" s="41" t="s">
        <v>217</v>
      </c>
      <c r="E10" s="42" t="s">
        <v>218</v>
      </c>
      <c r="F10" s="40">
        <v>45440</v>
      </c>
      <c r="G10" s="69" t="s">
        <v>379</v>
      </c>
      <c r="H10" s="41">
        <v>11</v>
      </c>
      <c r="I10" s="41">
        <v>2024</v>
      </c>
      <c r="J10" s="43" t="s">
        <v>219</v>
      </c>
      <c r="L10" s="38"/>
      <c r="M10" s="30"/>
      <c r="N10" s="30"/>
      <c r="Q10" s="31"/>
      <c r="R10" s="31"/>
      <c r="S10" s="31"/>
    </row>
    <row r="11" spans="1:19" s="29" customFormat="1" ht="52.5" customHeight="1" x14ac:dyDescent="0.3">
      <c r="A11" s="36" t="s">
        <v>405</v>
      </c>
      <c r="B11" s="51">
        <v>14</v>
      </c>
      <c r="C11" s="41" t="s">
        <v>169</v>
      </c>
      <c r="D11" s="41" t="s">
        <v>217</v>
      </c>
      <c r="E11" s="42" t="s">
        <v>259</v>
      </c>
      <c r="F11" s="40">
        <v>45215</v>
      </c>
      <c r="G11" s="69" t="s">
        <v>246</v>
      </c>
      <c r="H11" s="41">
        <v>139</v>
      </c>
      <c r="I11" s="41">
        <v>2023</v>
      </c>
      <c r="J11" s="43" t="s">
        <v>247</v>
      </c>
      <c r="L11" s="38"/>
      <c r="M11" s="30"/>
      <c r="N11" s="30"/>
      <c r="Q11" s="31"/>
      <c r="R11" s="31"/>
      <c r="S11" s="31"/>
    </row>
    <row r="12" spans="1:19" s="29" customFormat="1" ht="52.5" customHeight="1" x14ac:dyDescent="0.3">
      <c r="A12" s="36" t="s">
        <v>406</v>
      </c>
      <c r="B12" s="51">
        <v>16.899999999999999</v>
      </c>
      <c r="C12" s="41" t="s">
        <v>227</v>
      </c>
      <c r="D12" s="41" t="s">
        <v>228</v>
      </c>
      <c r="E12" s="42" t="s">
        <v>407</v>
      </c>
      <c r="F12" s="40">
        <v>45217</v>
      </c>
      <c r="G12" s="69" t="s">
        <v>311</v>
      </c>
      <c r="H12" s="41">
        <v>80</v>
      </c>
      <c r="I12" s="41">
        <v>2023</v>
      </c>
      <c r="J12" s="43" t="s">
        <v>229</v>
      </c>
      <c r="L12" s="38"/>
      <c r="M12" s="30"/>
      <c r="N12" s="30"/>
      <c r="Q12" s="31"/>
      <c r="R12" s="31"/>
      <c r="S12" s="31"/>
    </row>
    <row r="13" spans="1:19" s="29" customFormat="1" ht="52.5" customHeight="1" x14ac:dyDescent="0.3">
      <c r="A13" s="36" t="s">
        <v>408</v>
      </c>
      <c r="B13" s="51">
        <v>15</v>
      </c>
      <c r="C13" s="41" t="s">
        <v>169</v>
      </c>
      <c r="D13" s="41" t="s">
        <v>224</v>
      </c>
      <c r="E13" s="42" t="s">
        <v>253</v>
      </c>
      <c r="F13" s="40">
        <v>45306</v>
      </c>
      <c r="G13" s="69" t="s">
        <v>409</v>
      </c>
      <c r="H13" s="41" t="s">
        <v>410</v>
      </c>
      <c r="I13" s="41">
        <v>2024</v>
      </c>
      <c r="J13" s="43" t="s">
        <v>226</v>
      </c>
      <c r="L13" s="38"/>
      <c r="M13" s="30"/>
      <c r="N13" s="30"/>
      <c r="Q13" s="31"/>
      <c r="R13" s="31"/>
      <c r="S13" s="31"/>
    </row>
    <row r="14" spans="1:19" s="29" customFormat="1" ht="52.5" customHeight="1" x14ac:dyDescent="0.3">
      <c r="A14" s="36" t="s">
        <v>411</v>
      </c>
      <c r="B14" s="51">
        <v>14.9</v>
      </c>
      <c r="C14" s="41" t="s">
        <v>227</v>
      </c>
      <c r="D14" s="41" t="s">
        <v>228</v>
      </c>
      <c r="E14" s="42" t="s">
        <v>407</v>
      </c>
      <c r="F14" s="40">
        <v>45217</v>
      </c>
      <c r="G14" s="69" t="s">
        <v>311</v>
      </c>
      <c r="H14" s="41">
        <v>80</v>
      </c>
      <c r="I14" s="41">
        <v>2023</v>
      </c>
      <c r="J14" s="43" t="s">
        <v>229</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578</v>
      </c>
      <c r="B17" s="51">
        <v>10.9</v>
      </c>
      <c r="C17" s="67">
        <v>45574.490277777775</v>
      </c>
      <c r="D17" s="77" t="s">
        <v>579</v>
      </c>
      <c r="E17" s="130" t="s">
        <v>580</v>
      </c>
      <c r="F17" s="131"/>
      <c r="G17" s="32"/>
      <c r="H17" s="32"/>
      <c r="I17" s="32"/>
      <c r="J17" s="32"/>
      <c r="L17" s="75"/>
      <c r="M17" s="35"/>
      <c r="N17" s="35"/>
      <c r="Q17" s="34"/>
      <c r="R17" s="34"/>
      <c r="S17" s="34"/>
    </row>
    <row r="18" spans="1:19" s="33" customFormat="1" ht="54" customHeight="1" x14ac:dyDescent="0.35">
      <c r="A18" s="36" t="s">
        <v>581</v>
      </c>
      <c r="B18" s="51">
        <v>13.59</v>
      </c>
      <c r="C18" s="67">
        <v>45574.490277777775</v>
      </c>
      <c r="D18" s="77" t="s">
        <v>582</v>
      </c>
      <c r="E18" s="130" t="s">
        <v>583</v>
      </c>
      <c r="F18" s="131"/>
      <c r="G18" s="32"/>
      <c r="H18" s="32"/>
      <c r="I18" s="32"/>
      <c r="J18" s="32"/>
      <c r="L18" s="75"/>
      <c r="M18" s="35"/>
      <c r="N18" s="35"/>
      <c r="Q18" s="34"/>
      <c r="R18" s="34"/>
      <c r="S18" s="34"/>
    </row>
    <row r="19" spans="1:19" s="33" customFormat="1" ht="54" customHeight="1" x14ac:dyDescent="0.35">
      <c r="A19" s="36" t="s">
        <v>764</v>
      </c>
      <c r="B19" s="51">
        <v>20.99</v>
      </c>
      <c r="C19" s="67">
        <v>45574.490277777775</v>
      </c>
      <c r="D19" s="77" t="s">
        <v>503</v>
      </c>
      <c r="E19" s="146" t="s">
        <v>765</v>
      </c>
      <c r="F19" s="131"/>
      <c r="G19" s="32"/>
      <c r="H19" s="32"/>
      <c r="I19" s="32"/>
      <c r="J19" s="32"/>
      <c r="L19" s="75"/>
      <c r="M19" s="35"/>
      <c r="N19" s="35"/>
      <c r="Q19" s="34"/>
      <c r="R19" s="34"/>
      <c r="S19" s="34"/>
    </row>
    <row r="20" spans="1:19" ht="40.15" customHeight="1" x14ac:dyDescent="0.25">
      <c r="A20" s="72" t="s">
        <v>10</v>
      </c>
      <c r="B20" s="8"/>
      <c r="C20" s="71"/>
      <c r="D20" s="44"/>
      <c r="E20" s="45"/>
      <c r="F20" s="46"/>
      <c r="G20" s="6"/>
      <c r="H20" s="6"/>
      <c r="I20" s="6"/>
      <c r="J20" s="6"/>
      <c r="L20" s="4"/>
      <c r="M20" s="3"/>
      <c r="N20" s="3"/>
      <c r="Q20" s="5"/>
      <c r="R20" s="5"/>
      <c r="S20" s="5"/>
    </row>
    <row r="21" spans="1:19" s="29" customFormat="1" ht="34.9" customHeight="1" x14ac:dyDescent="0.3">
      <c r="A21" s="73" t="s">
        <v>11</v>
      </c>
      <c r="B21" s="74" t="s">
        <v>4</v>
      </c>
      <c r="C21" s="74" t="s">
        <v>12</v>
      </c>
      <c r="D21" s="143" t="s">
        <v>13</v>
      </c>
      <c r="E21" s="143"/>
      <c r="F21" s="144"/>
      <c r="G21" s="37"/>
      <c r="H21" s="37"/>
      <c r="I21" s="37"/>
      <c r="J21" s="37"/>
      <c r="L21" s="38"/>
      <c r="M21" s="30"/>
      <c r="N21" s="30"/>
      <c r="Q21" s="31"/>
      <c r="R21" s="31"/>
      <c r="S21" s="31"/>
    </row>
    <row r="22" spans="1:19" s="29" customFormat="1" ht="54" customHeight="1" x14ac:dyDescent="0.3">
      <c r="A22" s="39" t="s">
        <v>2</v>
      </c>
      <c r="B22" s="51"/>
      <c r="C22" s="52"/>
      <c r="D22" s="140"/>
      <c r="E22" s="141"/>
      <c r="F22" s="142"/>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114" priority="5">
      <formula>$F1="VALOR INCONSISTENTE"</formula>
    </cfRule>
  </conditionalFormatting>
  <conditionalFormatting sqref="A9:J16 A20:J29 G17:J19 A17:D19 E18:F19">
    <cfRule type="expression" dxfId="1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2" priority="3">
      <formula>$F4="VALOR INCONSISTENTE"</formula>
    </cfRule>
  </conditionalFormatting>
  <conditionalFormatting sqref="E17:F17">
    <cfRule type="expression" dxfId="111"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9" r:id="rId1" xr:uid="{9D1780CB-412B-4CA8-9715-EBDADF200BC0}"/>
  </hyperlinks>
  <pageMargins left="0.4" right="0.4" top="0.6" bottom="0.6" header="0.31496062000000002" footer="0.31496062000000002"/>
  <pageSetup paperSize="9" scale="54" fitToHeight="0" orientation="landscape" cellComments="atEnd"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F1DAF-8182-4C76-A8B3-A18CD4467616}">
  <sheetPr codeName="Planilha62">
    <pageSetUpPr fitToPage="1"/>
  </sheetPr>
  <dimension ref="A1:S21"/>
  <sheetViews>
    <sheetView showGridLines="0" zoomScale="80" zoomScaleNormal="80" workbookViewId="0">
      <pane ySplit="2" topLeftCell="A5" activePane="bottomLeft" state="frozen"/>
      <selection pane="bottomLeft" activeCell="A18" sqref="A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192</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19.078749999999999</v>
      </c>
      <c r="B5" s="139">
        <f>IFERROR(MEDIAN(B7:B1048576),0)</f>
        <v>19.895</v>
      </c>
      <c r="C5" s="139"/>
      <c r="D5" s="139">
        <f>IFERROR(AVERAGEIFS(B7:B1048576,B7:B1048576,"&lt;"&amp;(A5+IFERROR(_xlfn.STDEV.S(B7:B1048576),0)),B7:B1048576,"&gt;"&amp;(A5-IFERROR(_xlfn.STDEV.S(B7:B1048576),0))),0)</f>
        <v>20.151999999999997</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412</v>
      </c>
      <c r="B9" s="51">
        <v>12.4</v>
      </c>
      <c r="C9" s="41" t="s">
        <v>169</v>
      </c>
      <c r="D9" s="41" t="s">
        <v>217</v>
      </c>
      <c r="E9" s="42" t="s">
        <v>258</v>
      </c>
      <c r="F9" s="40">
        <v>45183</v>
      </c>
      <c r="G9" s="69" t="s">
        <v>357</v>
      </c>
      <c r="H9" s="41">
        <v>20</v>
      </c>
      <c r="I9" s="41">
        <v>2023</v>
      </c>
      <c r="J9" s="43" t="s">
        <v>223</v>
      </c>
      <c r="L9" s="38"/>
      <c r="M9" s="30"/>
      <c r="N9" s="30"/>
      <c r="Q9" s="31"/>
      <c r="R9" s="31"/>
      <c r="S9" s="31"/>
    </row>
    <row r="10" spans="1:19" s="29" customFormat="1" ht="52.5" customHeight="1" x14ac:dyDescent="0.3">
      <c r="A10" s="36" t="s">
        <v>414</v>
      </c>
      <c r="B10" s="51">
        <v>18</v>
      </c>
      <c r="C10" s="41" t="s">
        <v>169</v>
      </c>
      <c r="D10" s="41" t="s">
        <v>224</v>
      </c>
      <c r="E10" s="42" t="s">
        <v>253</v>
      </c>
      <c r="F10" s="40">
        <v>45306</v>
      </c>
      <c r="G10" s="69" t="s">
        <v>409</v>
      </c>
      <c r="H10" s="41" t="s">
        <v>410</v>
      </c>
      <c r="I10" s="41">
        <v>2024</v>
      </c>
      <c r="J10" s="43" t="s">
        <v>226</v>
      </c>
      <c r="L10" s="38"/>
      <c r="M10" s="30"/>
      <c r="N10" s="30"/>
      <c r="Q10" s="31"/>
      <c r="R10" s="31"/>
      <c r="S10" s="31"/>
    </row>
    <row r="11" spans="1:19" s="29" customFormat="1" ht="52.5" customHeight="1" x14ac:dyDescent="0.3">
      <c r="A11" s="36" t="s">
        <v>415</v>
      </c>
      <c r="B11" s="51">
        <v>15</v>
      </c>
      <c r="C11" s="41" t="s">
        <v>169</v>
      </c>
      <c r="D11" s="41" t="s">
        <v>234</v>
      </c>
      <c r="E11" s="42" t="s">
        <v>260</v>
      </c>
      <c r="F11" s="40">
        <v>45308</v>
      </c>
      <c r="G11" s="69" t="s">
        <v>345</v>
      </c>
      <c r="H11" s="94" t="s">
        <v>346</v>
      </c>
      <c r="I11" s="41">
        <v>2023</v>
      </c>
      <c r="J11" s="43" t="s">
        <v>237</v>
      </c>
      <c r="L11" s="38"/>
      <c r="M11" s="30"/>
      <c r="N11" s="30"/>
      <c r="Q11" s="31"/>
      <c r="R11" s="31"/>
      <c r="S11" s="31"/>
    </row>
    <row r="12" spans="1:19" s="29" customFormat="1" ht="52.5" customHeight="1" x14ac:dyDescent="0.3">
      <c r="A12" s="36" t="s">
        <v>416</v>
      </c>
      <c r="B12" s="51">
        <v>20.09</v>
      </c>
      <c r="C12" s="41" t="s">
        <v>252</v>
      </c>
      <c r="D12" s="41" t="s">
        <v>224</v>
      </c>
      <c r="E12" s="42" t="s">
        <v>417</v>
      </c>
      <c r="F12" s="40">
        <v>45280</v>
      </c>
      <c r="G12" s="69" t="s">
        <v>418</v>
      </c>
      <c r="H12" s="41" t="s">
        <v>419</v>
      </c>
      <c r="I12" s="41">
        <v>2023</v>
      </c>
      <c r="J12" s="43" t="s">
        <v>226</v>
      </c>
      <c r="L12" s="38"/>
      <c r="M12" s="30"/>
      <c r="N12" s="30"/>
      <c r="Q12" s="31"/>
      <c r="R12" s="31"/>
      <c r="S12" s="31"/>
    </row>
    <row r="13" spans="1:19" s="29" customFormat="1" ht="52.5" customHeight="1" x14ac:dyDescent="0.3">
      <c r="A13" s="36" t="s">
        <v>420</v>
      </c>
      <c r="B13" s="51">
        <v>24.47</v>
      </c>
      <c r="C13" s="41" t="s">
        <v>252</v>
      </c>
      <c r="D13" s="41" t="s">
        <v>224</v>
      </c>
      <c r="E13" s="42" t="s">
        <v>421</v>
      </c>
      <c r="F13" s="40">
        <v>45324</v>
      </c>
      <c r="G13" s="69" t="s">
        <v>422</v>
      </c>
      <c r="H13" s="41" t="s">
        <v>423</v>
      </c>
      <c r="I13" s="41">
        <v>2024</v>
      </c>
      <c r="J13" s="43" t="s">
        <v>231</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584</v>
      </c>
      <c r="B16" s="51">
        <v>19.989999999999998</v>
      </c>
      <c r="C16" s="67">
        <v>45574.490277777775</v>
      </c>
      <c r="D16" s="77" t="s">
        <v>585</v>
      </c>
      <c r="E16" s="130" t="s">
        <v>586</v>
      </c>
      <c r="F16" s="131"/>
      <c r="G16" s="32"/>
      <c r="H16" s="32"/>
      <c r="I16" s="32"/>
      <c r="J16" s="32"/>
      <c r="L16" s="75"/>
      <c r="M16" s="35"/>
      <c r="N16" s="35"/>
      <c r="Q16" s="34"/>
      <c r="R16" s="34"/>
      <c r="S16" s="34"/>
    </row>
    <row r="17" spans="1:19" s="33" customFormat="1" ht="54" customHeight="1" x14ac:dyDescent="0.35">
      <c r="A17" s="36" t="s">
        <v>766</v>
      </c>
      <c r="B17" s="51">
        <v>19.8</v>
      </c>
      <c r="C17" s="67">
        <v>45574.490277777775</v>
      </c>
      <c r="D17" s="77" t="s">
        <v>768</v>
      </c>
      <c r="E17" s="146" t="s">
        <v>767</v>
      </c>
      <c r="F17" s="131"/>
      <c r="G17" s="32"/>
      <c r="H17" s="32"/>
      <c r="I17" s="32"/>
      <c r="J17" s="32"/>
      <c r="L17" s="75"/>
      <c r="M17" s="35"/>
      <c r="N17" s="35"/>
      <c r="Q17" s="34"/>
      <c r="R17" s="34"/>
      <c r="S17" s="34"/>
    </row>
    <row r="18" spans="1:19" s="33" customFormat="1" ht="54" customHeight="1" x14ac:dyDescent="0.35">
      <c r="A18" s="36" t="s">
        <v>770</v>
      </c>
      <c r="B18" s="51">
        <v>22.88</v>
      </c>
      <c r="C18" s="67">
        <v>45574.490277777775</v>
      </c>
      <c r="D18" s="77" t="s">
        <v>771</v>
      </c>
      <c r="E18" s="146" t="s">
        <v>769</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110" priority="5">
      <formula>$F1="VALOR INCONSISTENTE"</formula>
    </cfRule>
  </conditionalFormatting>
  <conditionalFormatting sqref="A19:J39 G16:J18 E17:F18 A16:D18 A9:J15">
    <cfRule type="expression" dxfId="10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8" priority="3">
      <formula>$F4="VALOR INCONSISTENTE"</formula>
    </cfRule>
  </conditionalFormatting>
  <conditionalFormatting sqref="E16:F16">
    <cfRule type="expression" dxfId="107"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7" r:id="rId1" xr:uid="{5FF48165-EC73-4F0E-AF0B-6B65EF1E8F15}"/>
    <hyperlink ref="E18" r:id="rId2" xr:uid="{32C26E82-2062-4B33-B2BB-59BF7505816D}"/>
  </hyperlinks>
  <pageMargins left="0.4" right="0.4" top="0.6" bottom="0.6" header="0.31496062000000002" footer="0.31496062000000002"/>
  <pageSetup paperSize="9" scale="54" fitToHeight="0" orientation="landscape" cellComments="atEnd"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C4487-2676-418A-A6C8-68C9FF8EBA03}">
  <sheetPr codeName="Planilha63">
    <pageSetUpPr fitToPage="1"/>
  </sheetPr>
  <dimension ref="A1:S20"/>
  <sheetViews>
    <sheetView showGridLines="0" zoomScale="80" zoomScaleNormal="80" workbookViewId="0">
      <pane ySplit="2" topLeftCell="A9" activePane="bottomLeft" state="frozen"/>
      <selection pane="bottomLeft" activeCell="A9" sqref="A9:XFD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193</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46.647142857142853</v>
      </c>
      <c r="B5" s="139">
        <f>IFERROR(MEDIAN(B7:B1048576),0)</f>
        <v>47.2</v>
      </c>
      <c r="C5" s="139"/>
      <c r="D5" s="139">
        <f>IFERROR(AVERAGEIFS(B7:B1048576,B7:B1048576,"&lt;"&amp;(A5+IFERROR(_xlfn.STDEV.S(B7:B1048576),0)),B7:B1048576,"&gt;"&amp;(A5-IFERROR(_xlfn.STDEV.S(B7:B1048576),0))),0)</f>
        <v>45.866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424</v>
      </c>
      <c r="B9" s="51">
        <v>33.299999999999997</v>
      </c>
      <c r="C9" s="41" t="s">
        <v>227</v>
      </c>
      <c r="D9" s="41" t="s">
        <v>228</v>
      </c>
      <c r="E9" s="42" t="s">
        <v>393</v>
      </c>
      <c r="F9" s="40">
        <v>45384</v>
      </c>
      <c r="G9" s="69" t="s">
        <v>394</v>
      </c>
      <c r="H9" s="41">
        <v>26</v>
      </c>
      <c r="I9" s="41">
        <v>2024</v>
      </c>
      <c r="J9" s="43" t="s">
        <v>229</v>
      </c>
      <c r="L9" s="38"/>
      <c r="M9" s="30"/>
      <c r="N9" s="30"/>
      <c r="Q9" s="31"/>
      <c r="R9" s="31"/>
      <c r="S9" s="31"/>
    </row>
    <row r="10" spans="1:19" s="29" customFormat="1" ht="52.5" customHeight="1" x14ac:dyDescent="0.3">
      <c r="A10" s="36" t="s">
        <v>772</v>
      </c>
      <c r="B10" s="51">
        <v>50</v>
      </c>
      <c r="C10" s="41" t="s">
        <v>169</v>
      </c>
      <c r="D10" s="41" t="s">
        <v>234</v>
      </c>
      <c r="E10" s="42">
        <v>19508565000102</v>
      </c>
      <c r="F10" s="40" t="s">
        <v>773</v>
      </c>
      <c r="G10" s="69" t="s">
        <v>235</v>
      </c>
      <c r="H10" s="41" t="s">
        <v>236</v>
      </c>
      <c r="I10" s="41">
        <v>2023</v>
      </c>
      <c r="J10" s="43" t="s">
        <v>237</v>
      </c>
      <c r="L10" s="38"/>
      <c r="M10" s="30"/>
      <c r="N10" s="30"/>
      <c r="Q10" s="31"/>
      <c r="R10" s="31"/>
      <c r="S10" s="31"/>
    </row>
    <row r="11" spans="1:19" s="29" customFormat="1" ht="52.5" customHeight="1" x14ac:dyDescent="0.3">
      <c r="A11" s="36" t="s">
        <v>774</v>
      </c>
      <c r="B11" s="51">
        <v>41.99</v>
      </c>
      <c r="C11" s="41" t="s">
        <v>338</v>
      </c>
      <c r="D11" s="41" t="s">
        <v>234</v>
      </c>
      <c r="E11" s="42">
        <v>49400601000180</v>
      </c>
      <c r="F11" s="40" t="s">
        <v>775</v>
      </c>
      <c r="G11" s="69" t="s">
        <v>339</v>
      </c>
      <c r="H11" s="41" t="s">
        <v>340</v>
      </c>
      <c r="I11" s="41">
        <v>2023</v>
      </c>
      <c r="J11" s="43" t="s">
        <v>237</v>
      </c>
      <c r="L11" s="38"/>
      <c r="M11" s="30"/>
      <c r="N11" s="30"/>
      <c r="Q11" s="31"/>
      <c r="R11" s="31"/>
      <c r="S11" s="31"/>
    </row>
    <row r="12" spans="1:19" s="29" customFormat="1" ht="52.5" customHeight="1" x14ac:dyDescent="0.3">
      <c r="A12" s="36" t="s">
        <v>776</v>
      </c>
      <c r="B12" s="51">
        <v>47.2</v>
      </c>
      <c r="C12" s="41" t="s">
        <v>169</v>
      </c>
      <c r="D12" s="41" t="s">
        <v>234</v>
      </c>
      <c r="E12" s="42">
        <v>37971941000182</v>
      </c>
      <c r="F12" s="40" t="s">
        <v>777</v>
      </c>
      <c r="G12" s="69" t="s">
        <v>778</v>
      </c>
      <c r="H12" s="41" t="s">
        <v>779</v>
      </c>
      <c r="I12" s="41">
        <v>2023</v>
      </c>
      <c r="J12" s="43" t="s">
        <v>237</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587</v>
      </c>
      <c r="B15" s="51">
        <v>53.24</v>
      </c>
      <c r="C15" s="67">
        <v>45574.490277777775</v>
      </c>
      <c r="D15" s="77" t="s">
        <v>503</v>
      </c>
      <c r="E15" s="130" t="s">
        <v>588</v>
      </c>
      <c r="F15" s="131"/>
      <c r="G15" s="32"/>
      <c r="H15" s="32"/>
      <c r="I15" s="32"/>
      <c r="J15" s="32"/>
      <c r="L15" s="75"/>
      <c r="M15" s="35"/>
      <c r="N15" s="35"/>
      <c r="Q15" s="34"/>
      <c r="R15" s="34"/>
      <c r="S15" s="34"/>
    </row>
    <row r="16" spans="1:19" s="33" customFormat="1" ht="54" customHeight="1" x14ac:dyDescent="0.35">
      <c r="A16" s="36" t="s">
        <v>589</v>
      </c>
      <c r="B16" s="51">
        <v>36.9</v>
      </c>
      <c r="C16" s="67">
        <v>45574.490277777775</v>
      </c>
      <c r="D16" s="77" t="s">
        <v>590</v>
      </c>
      <c r="E16" s="130" t="s">
        <v>591</v>
      </c>
      <c r="F16" s="131"/>
      <c r="G16" s="32"/>
      <c r="H16" s="32"/>
      <c r="I16" s="32"/>
      <c r="J16" s="32"/>
      <c r="L16" s="75"/>
      <c r="M16" s="35"/>
      <c r="N16" s="35"/>
      <c r="Q16" s="34"/>
      <c r="R16" s="34"/>
      <c r="S16" s="34"/>
    </row>
    <row r="17" spans="1:19" s="33" customFormat="1" ht="54" customHeight="1" x14ac:dyDescent="0.35">
      <c r="A17" s="36" t="s">
        <v>780</v>
      </c>
      <c r="B17" s="51">
        <v>63.9</v>
      </c>
      <c r="C17" s="67">
        <v>45574.490277777775</v>
      </c>
      <c r="D17" s="77" t="s">
        <v>504</v>
      </c>
      <c r="E17" s="130" t="s">
        <v>781</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106" priority="6">
      <formula>$F1="VALOR INCONSISTENTE"</formula>
    </cfRule>
  </conditionalFormatting>
  <conditionalFormatting sqref="A9:J38">
    <cfRule type="expression" dxfId="105"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4"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B9C53-1802-44A6-B3A6-0BE71AC28002}">
  <sheetPr codeName="Planilha64">
    <pageSetUpPr fitToPage="1"/>
  </sheetPr>
  <dimension ref="A1:S17"/>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194</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9.9375</v>
      </c>
      <c r="B5" s="139">
        <f>IFERROR(MEDIAN(B7:B1048576),0)</f>
        <v>9.98</v>
      </c>
      <c r="C5" s="139"/>
      <c r="D5" s="139">
        <f>IFERROR(AVERAGEIFS(B7:B1048576,B7:B1048576,"&lt;"&amp;(A5+IFERROR(_xlfn.STDEV.S(B7:B1048576),0)),B7:B1048576,"&gt;"&amp;(A5-IFERROR(_xlfn.STDEV.S(B7:B1048576),0))),0)</f>
        <v>9.98</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1020</v>
      </c>
      <c r="B9" s="51">
        <v>9</v>
      </c>
      <c r="C9" s="41" t="s">
        <v>227</v>
      </c>
      <c r="D9" s="41" t="s">
        <v>228</v>
      </c>
      <c r="E9" s="42">
        <v>13758224000109</v>
      </c>
      <c r="F9" s="40" t="s">
        <v>726</v>
      </c>
      <c r="G9" s="69" t="s">
        <v>278</v>
      </c>
      <c r="H9" s="41" t="s">
        <v>1021</v>
      </c>
      <c r="I9" s="41">
        <v>2024</v>
      </c>
      <c r="J9" s="43" t="s">
        <v>229</v>
      </c>
      <c r="L9" s="38"/>
      <c r="M9" s="30"/>
      <c r="N9" s="30"/>
      <c r="Q9" s="31"/>
      <c r="R9" s="31"/>
      <c r="S9" s="31"/>
    </row>
    <row r="10" spans="1:19" s="65" customFormat="1" ht="40.15" customHeight="1" x14ac:dyDescent="0.35">
      <c r="A10" s="78" t="s">
        <v>9</v>
      </c>
      <c r="B10" s="79"/>
      <c r="C10" s="79"/>
      <c r="D10" s="80"/>
      <c r="E10" s="80"/>
      <c r="F10" s="81"/>
      <c r="G10" s="64"/>
      <c r="H10" s="64"/>
      <c r="I10" s="64"/>
      <c r="J10" s="64"/>
      <c r="L10" s="82"/>
      <c r="Q10" s="66"/>
      <c r="R10" s="66"/>
      <c r="S10" s="66"/>
    </row>
    <row r="11" spans="1:19" s="61" customFormat="1" ht="34.9" customHeight="1" x14ac:dyDescent="0.3">
      <c r="A11" s="58" t="s">
        <v>165</v>
      </c>
      <c r="B11" s="60" t="s">
        <v>4</v>
      </c>
      <c r="C11" s="59" t="s">
        <v>164</v>
      </c>
      <c r="D11" s="60" t="s">
        <v>152</v>
      </c>
      <c r="E11" s="128" t="s">
        <v>21</v>
      </c>
      <c r="F11" s="129"/>
      <c r="G11" s="68"/>
      <c r="H11" s="68"/>
      <c r="I11" s="68"/>
      <c r="J11" s="68"/>
      <c r="M11" s="62"/>
      <c r="N11" s="62"/>
      <c r="Q11" s="63"/>
      <c r="R11" s="63"/>
      <c r="S11" s="63"/>
    </row>
    <row r="12" spans="1:19" s="33" customFormat="1" ht="54" customHeight="1" x14ac:dyDescent="0.35">
      <c r="A12" s="36" t="s">
        <v>1022</v>
      </c>
      <c r="B12" s="51">
        <v>6.8</v>
      </c>
      <c r="C12" s="67">
        <v>45574.490277777775</v>
      </c>
      <c r="D12" s="77" t="s">
        <v>592</v>
      </c>
      <c r="E12" s="146" t="s">
        <v>1023</v>
      </c>
      <c r="F12" s="131"/>
      <c r="G12" s="32"/>
      <c r="H12" s="32"/>
      <c r="I12" s="32"/>
      <c r="J12" s="32"/>
      <c r="L12" s="75"/>
      <c r="M12" s="35"/>
      <c r="N12" s="35"/>
      <c r="Q12" s="34"/>
      <c r="R12" s="34"/>
      <c r="S12" s="34"/>
    </row>
    <row r="13" spans="1:19" s="33" customFormat="1" ht="54" customHeight="1" x14ac:dyDescent="0.35">
      <c r="A13" s="36" t="s">
        <v>1024</v>
      </c>
      <c r="B13" s="51">
        <v>12.99</v>
      </c>
      <c r="C13" s="67">
        <v>45574.490277777775</v>
      </c>
      <c r="D13" s="77" t="s">
        <v>503</v>
      </c>
      <c r="E13" s="130" t="s">
        <v>1025</v>
      </c>
      <c r="F13" s="131"/>
      <c r="G13" s="32"/>
      <c r="H13" s="32"/>
      <c r="I13" s="32"/>
      <c r="J13" s="32"/>
      <c r="L13" s="75"/>
      <c r="M13" s="35"/>
      <c r="N13" s="35"/>
      <c r="Q13" s="34"/>
      <c r="R13" s="34"/>
      <c r="S13" s="34"/>
    </row>
    <row r="14" spans="1:19" s="33" customFormat="1" ht="54" customHeight="1" x14ac:dyDescent="0.35">
      <c r="A14" s="36" t="s">
        <v>593</v>
      </c>
      <c r="B14" s="51">
        <v>10.96</v>
      </c>
      <c r="C14" s="67">
        <v>45574.490277777775</v>
      </c>
      <c r="D14" s="77" t="s">
        <v>1027</v>
      </c>
      <c r="E14" s="146" t="s">
        <v>1026</v>
      </c>
      <c r="F14" s="131"/>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43" t="s">
        <v>13</v>
      </c>
      <c r="E16" s="143"/>
      <c r="F16" s="144"/>
      <c r="G16" s="37"/>
      <c r="H16" s="37"/>
      <c r="I16" s="37"/>
      <c r="J16" s="37"/>
      <c r="L16" s="38"/>
      <c r="M16" s="30"/>
      <c r="N16" s="30"/>
      <c r="Q16" s="31"/>
      <c r="R16" s="31"/>
      <c r="S16" s="31"/>
    </row>
    <row r="17" spans="1:19" s="29" customFormat="1" ht="54" customHeight="1" x14ac:dyDescent="0.3">
      <c r="A17" s="39" t="s">
        <v>2</v>
      </c>
      <c r="B17" s="51"/>
      <c r="C17" s="52"/>
      <c r="D17" s="140"/>
      <c r="E17" s="141"/>
      <c r="F17" s="142"/>
      <c r="G17" s="37"/>
      <c r="H17" s="37"/>
      <c r="I17" s="37"/>
      <c r="J17" s="37"/>
      <c r="L17" s="38"/>
      <c r="M17" s="30"/>
      <c r="N17" s="30"/>
      <c r="Q17" s="31"/>
      <c r="R17" s="31"/>
      <c r="S17" s="31"/>
    </row>
  </sheetData>
  <mergeCells count="12">
    <mergeCell ref="B1:D1"/>
    <mergeCell ref="B2:D2"/>
    <mergeCell ref="B4:C4"/>
    <mergeCell ref="D4:E4"/>
    <mergeCell ref="B5:C5"/>
    <mergeCell ref="D5:E5"/>
    <mergeCell ref="D16:F16"/>
    <mergeCell ref="D17:F17"/>
    <mergeCell ref="E11:F11"/>
    <mergeCell ref="E12:F12"/>
    <mergeCell ref="E13:F13"/>
    <mergeCell ref="E14:F14"/>
  </mergeCells>
  <conditionalFormatting sqref="F1:F3 F8:F9">
    <cfRule type="expression" dxfId="103" priority="5">
      <formula>$F1="VALOR INCONSISTENTE"</formula>
    </cfRule>
  </conditionalFormatting>
  <conditionalFormatting sqref="A9:J35">
    <cfRule type="expression" dxfId="10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1" priority="3">
      <formula>$F4="VALOR INCONSISTENTE"</formula>
    </cfRule>
  </conditionalFormatting>
  <hyperlinks>
    <hyperlink ref="E12" r:id="rId1" xr:uid="{39FB3A70-DCD3-459D-92F1-9E446F9DB421}"/>
    <hyperlink ref="E13" r:id="rId2" xr:uid="{14A97884-A3AC-4F31-A23B-074FF4B0FCC6}"/>
    <hyperlink ref="E14" r:id="rId3" xr:uid="{2F0DF514-CFFF-4C7D-B02F-8B159A6A9235}"/>
  </hyperlinks>
  <pageMargins left="0.4" right="0.4" top="0.6" bottom="0.6" header="0.31496062000000002" footer="0.31496062000000002"/>
  <pageSetup paperSize="9" scale="54" fitToHeight="0" orientation="landscape" cellComments="atEnd" r:id="rId4"/>
  <drawing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40755-5064-4F7C-85C8-E436AC1D23C7}">
  <sheetPr codeName="Planilha65">
    <tabColor rgb="FFFFFF00"/>
    <pageSetUpPr fitToPage="1"/>
  </sheetPr>
  <dimension ref="A1:S18"/>
  <sheetViews>
    <sheetView showGridLines="0" zoomScale="80" zoomScaleNormal="80" workbookViewId="0">
      <pane ySplit="2" topLeftCell="A7"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195</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32.695999999999998</v>
      </c>
      <c r="B5" s="139">
        <f>IFERROR(MEDIAN(B7:B1048576),0)</f>
        <v>28.99</v>
      </c>
      <c r="C5" s="139"/>
      <c r="D5" s="139">
        <f>IFERROR(AVERAGEIFS(B7:B1048576,B7:B1048576,"&lt;"&amp;(A5+IFERROR(_xlfn.STDEV.S(B7:B1048576),0)),B7:B1048576,"&gt;"&amp;(A5-IFERROR(_xlfn.STDEV.S(B7:B1048576),0))),0)</f>
        <v>25.894999999999996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425</v>
      </c>
      <c r="B9" s="51">
        <v>17.899999999999999</v>
      </c>
      <c r="C9" s="41" t="s">
        <v>227</v>
      </c>
      <c r="D9" s="41" t="s">
        <v>228</v>
      </c>
      <c r="E9" s="42" t="s">
        <v>232</v>
      </c>
      <c r="F9" s="40">
        <v>45363</v>
      </c>
      <c r="G9" s="69" t="s">
        <v>233</v>
      </c>
      <c r="H9" s="41">
        <v>2</v>
      </c>
      <c r="I9" s="41">
        <v>2024</v>
      </c>
      <c r="J9" s="43" t="s">
        <v>229</v>
      </c>
      <c r="L9" s="38"/>
      <c r="M9" s="30"/>
      <c r="N9" s="30"/>
      <c r="Q9" s="31"/>
      <c r="R9" s="31"/>
      <c r="S9" s="31"/>
    </row>
    <row r="10" spans="1:19" s="29" customFormat="1" ht="52.5" customHeight="1" x14ac:dyDescent="0.3">
      <c r="A10" s="36" t="s">
        <v>786</v>
      </c>
      <c r="B10" s="51">
        <v>16.79</v>
      </c>
      <c r="C10" s="41" t="s">
        <v>263</v>
      </c>
      <c r="D10" s="41" t="s">
        <v>228</v>
      </c>
      <c r="E10" s="42">
        <v>7067855000189</v>
      </c>
      <c r="F10" s="40" t="s">
        <v>787</v>
      </c>
      <c r="G10" s="69" t="s">
        <v>788</v>
      </c>
      <c r="H10" s="41" t="s">
        <v>789</v>
      </c>
      <c r="I10" s="41">
        <v>2023</v>
      </c>
      <c r="J10" s="43" t="s">
        <v>229</v>
      </c>
      <c r="L10" s="38"/>
      <c r="M10" s="30"/>
      <c r="N10" s="30"/>
      <c r="Q10" s="31"/>
      <c r="R10" s="31"/>
      <c r="S10" s="31"/>
    </row>
    <row r="11" spans="1:19" s="65" customFormat="1" ht="40.15" customHeight="1" x14ac:dyDescent="0.35">
      <c r="A11" s="78" t="s">
        <v>9</v>
      </c>
      <c r="B11" s="79"/>
      <c r="C11" s="79"/>
      <c r="D11" s="80"/>
      <c r="E11" s="80"/>
      <c r="F11" s="81"/>
      <c r="G11" s="64"/>
      <c r="H11" s="64"/>
      <c r="I11" s="64"/>
      <c r="J11" s="64"/>
      <c r="L11" s="82"/>
      <c r="Q11" s="66"/>
      <c r="R11" s="66"/>
      <c r="S11" s="66"/>
    </row>
    <row r="12" spans="1:19" s="61" customFormat="1" ht="34.9" customHeight="1" x14ac:dyDescent="0.3">
      <c r="A12" s="58" t="s">
        <v>165</v>
      </c>
      <c r="B12" s="60" t="s">
        <v>4</v>
      </c>
      <c r="C12" s="59" t="s">
        <v>164</v>
      </c>
      <c r="D12" s="60" t="s">
        <v>152</v>
      </c>
      <c r="E12" s="128" t="s">
        <v>21</v>
      </c>
      <c r="F12" s="129"/>
      <c r="G12" s="68"/>
      <c r="H12" s="68"/>
      <c r="I12" s="68"/>
      <c r="J12" s="68"/>
      <c r="M12" s="62"/>
      <c r="N12" s="62"/>
      <c r="Q12" s="63"/>
      <c r="R12" s="63"/>
      <c r="S12" s="63"/>
    </row>
    <row r="13" spans="1:19" s="33" customFormat="1" ht="54" customHeight="1" x14ac:dyDescent="0.35">
      <c r="A13" s="36" t="s">
        <v>1088</v>
      </c>
      <c r="B13" s="51">
        <v>28.99</v>
      </c>
      <c r="C13" s="67">
        <v>45574.490277777775</v>
      </c>
      <c r="D13" s="77" t="s">
        <v>936</v>
      </c>
      <c r="E13" s="146" t="s">
        <v>1089</v>
      </c>
      <c r="F13" s="147"/>
      <c r="G13" s="32"/>
      <c r="H13" s="32"/>
      <c r="I13" s="32"/>
      <c r="J13" s="32"/>
      <c r="L13" s="75"/>
      <c r="M13" s="35"/>
      <c r="N13" s="35"/>
      <c r="Q13" s="34"/>
      <c r="R13" s="34"/>
      <c r="S13" s="34"/>
    </row>
    <row r="14" spans="1:19" s="33" customFormat="1" ht="54" customHeight="1" x14ac:dyDescent="0.35">
      <c r="A14" s="36" t="s">
        <v>1090</v>
      </c>
      <c r="B14" s="51">
        <v>39.9</v>
      </c>
      <c r="C14" s="67">
        <v>45574.490277777775</v>
      </c>
      <c r="D14" s="77" t="s">
        <v>1092</v>
      </c>
      <c r="E14" s="146" t="s">
        <v>1091</v>
      </c>
      <c r="F14" s="147"/>
      <c r="G14" s="32"/>
      <c r="H14" s="32"/>
      <c r="I14" s="32"/>
      <c r="J14" s="32"/>
      <c r="L14" s="75"/>
      <c r="M14" s="35"/>
      <c r="N14" s="35"/>
      <c r="Q14" s="34"/>
      <c r="R14" s="34"/>
      <c r="S14" s="34"/>
    </row>
    <row r="15" spans="1:19" s="33" customFormat="1" ht="54" customHeight="1" x14ac:dyDescent="0.35">
      <c r="A15" s="36" t="s">
        <v>1093</v>
      </c>
      <c r="B15" s="51">
        <v>59.9</v>
      </c>
      <c r="C15" s="67">
        <v>45574.490277777775</v>
      </c>
      <c r="D15" s="77" t="s">
        <v>1094</v>
      </c>
      <c r="E15" s="146" t="s">
        <v>1095</v>
      </c>
      <c r="F15" s="147"/>
      <c r="G15" s="32"/>
      <c r="H15" s="32"/>
      <c r="I15" s="32"/>
      <c r="J15" s="32"/>
      <c r="L15" s="75"/>
      <c r="M15" s="35"/>
      <c r="N15" s="35"/>
      <c r="Q15" s="34"/>
      <c r="R15" s="34"/>
      <c r="S15" s="34"/>
    </row>
    <row r="16" spans="1:19" ht="40.15" customHeight="1" x14ac:dyDescent="0.25">
      <c r="A16" s="100" t="s">
        <v>10</v>
      </c>
      <c r="B16" s="8"/>
      <c r="C16" s="71"/>
      <c r="D16" s="44"/>
      <c r="E16" s="45"/>
      <c r="F16" s="46"/>
      <c r="G16" s="6"/>
      <c r="H16" s="6"/>
      <c r="I16" s="6"/>
      <c r="J16" s="6"/>
      <c r="L16" s="4"/>
      <c r="M16" s="3"/>
      <c r="N16" s="3"/>
      <c r="Q16" s="5"/>
      <c r="R16" s="5"/>
      <c r="S16" s="5"/>
    </row>
    <row r="17" spans="1:19" s="29" customFormat="1" ht="34.9" customHeight="1" x14ac:dyDescent="0.3">
      <c r="A17" s="99" t="s">
        <v>11</v>
      </c>
      <c r="B17" s="74" t="s">
        <v>4</v>
      </c>
      <c r="C17" s="74" t="s">
        <v>12</v>
      </c>
      <c r="D17" s="143" t="s">
        <v>13</v>
      </c>
      <c r="E17" s="143"/>
      <c r="F17" s="144"/>
      <c r="G17" s="37"/>
      <c r="H17" s="37"/>
      <c r="I17" s="37"/>
      <c r="J17" s="37"/>
      <c r="L17" s="38"/>
      <c r="M17" s="30"/>
      <c r="N17" s="30"/>
      <c r="Q17" s="31"/>
      <c r="R17" s="31"/>
      <c r="S17" s="31"/>
    </row>
    <row r="18" spans="1:19" s="29" customFormat="1" ht="54" customHeight="1" x14ac:dyDescent="0.3">
      <c r="A18" s="39" t="s">
        <v>2</v>
      </c>
      <c r="B18" s="51"/>
      <c r="C18" s="52"/>
      <c r="D18" s="140"/>
      <c r="E18" s="141"/>
      <c r="F18" s="142"/>
      <c r="G18" s="37"/>
      <c r="H18" s="37"/>
      <c r="I18" s="37"/>
      <c r="J18" s="37"/>
      <c r="L18" s="38"/>
      <c r="M18" s="30"/>
      <c r="N18" s="30"/>
      <c r="Q18" s="31"/>
      <c r="R18" s="31"/>
      <c r="S18" s="31"/>
    </row>
  </sheetData>
  <mergeCells count="12">
    <mergeCell ref="B1:D1"/>
    <mergeCell ref="B2:D2"/>
    <mergeCell ref="B4:C4"/>
    <mergeCell ref="D4:E4"/>
    <mergeCell ref="B5:C5"/>
    <mergeCell ref="D5:E5"/>
    <mergeCell ref="D17:F17"/>
    <mergeCell ref="D18:F18"/>
    <mergeCell ref="E12:F12"/>
    <mergeCell ref="E13:F13"/>
    <mergeCell ref="E14:F14"/>
    <mergeCell ref="E15:F15"/>
  </mergeCells>
  <conditionalFormatting sqref="F1:F3 F8:F10">
    <cfRule type="expression" dxfId="100" priority="20">
      <formula>$F1="VALOR INCONSISTENTE"</formula>
    </cfRule>
  </conditionalFormatting>
  <conditionalFormatting sqref="A16:J23 A13:D15 G13:J15 E14:F15 A9:J12">
    <cfRule type="expression" dxfId="99" priority="1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8" priority="18">
      <formula>$F4="VALOR INCONSISTENTE"</formula>
    </cfRule>
  </conditionalFormatting>
  <conditionalFormatting sqref="E13:F13">
    <cfRule type="expression" dxfId="97" priority="17">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hyperlinks>
    <hyperlink ref="E14" r:id="rId1" xr:uid="{31F97231-59A1-4A1A-92C6-816746A960D3}"/>
    <hyperlink ref="E15" r:id="rId2" xr:uid="{33335B25-9C3E-40E3-8D5C-70B5E0459AF4}"/>
  </hyperlinks>
  <pageMargins left="0.4" right="0.4" top="0.6" bottom="0.6" header="0.31496062000000002" footer="0.31496062000000002"/>
  <pageSetup paperSize="9" scale="54" fitToHeight="0" orientation="landscape" cellComments="atEnd"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9EEBB-4FB9-4037-847D-BFFB9F7A61B8}">
  <sheetPr codeName="Planilha66">
    <tabColor rgb="FFFFFF00"/>
    <pageSetUpPr fitToPage="1"/>
  </sheetPr>
  <dimension ref="A1:S21"/>
  <sheetViews>
    <sheetView showGridLines="0" zoomScale="80" zoomScaleNormal="80" workbookViewId="0">
      <pane ySplit="2" topLeftCell="A9"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196</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64.362499999999997</v>
      </c>
      <c r="B5" s="139">
        <f>IFERROR(MEDIAN(B7:B1048576),0)</f>
        <v>64.995000000000005</v>
      </c>
      <c r="C5" s="139"/>
      <c r="D5" s="139">
        <f>IFERROR(AVERAGEIFS(B7:B1048576,B7:B1048576,"&lt;"&amp;(A5+IFERROR(_xlfn.STDEV.S(B7:B1048576),0)),B7:B1048576,"&gt;"&amp;(A5-IFERROR(_xlfn.STDEV.S(B7:B1048576),0))),0)</f>
        <v>64.984999999999999</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1101</v>
      </c>
      <c r="B9" s="51">
        <v>54</v>
      </c>
      <c r="C9" s="41" t="s">
        <v>169</v>
      </c>
      <c r="D9" s="41" t="s">
        <v>217</v>
      </c>
      <c r="E9" s="42">
        <v>14797430000190</v>
      </c>
      <c r="F9" s="40" t="s">
        <v>1083</v>
      </c>
      <c r="G9" s="69" t="s">
        <v>1102</v>
      </c>
      <c r="H9" s="41" t="s">
        <v>1103</v>
      </c>
      <c r="I9" s="41">
        <v>2024</v>
      </c>
      <c r="J9" s="43" t="s">
        <v>219</v>
      </c>
      <c r="L9" s="38"/>
      <c r="M9" s="30"/>
      <c r="N9" s="30"/>
      <c r="Q9" s="31"/>
      <c r="R9" s="31"/>
      <c r="S9" s="31"/>
    </row>
    <row r="10" spans="1:19" s="29" customFormat="1" ht="52.5" customHeight="1" x14ac:dyDescent="0.3">
      <c r="A10" s="36" t="s">
        <v>1104</v>
      </c>
      <c r="B10" s="51">
        <v>74</v>
      </c>
      <c r="C10" s="41" t="s">
        <v>169</v>
      </c>
      <c r="D10" s="41" t="s">
        <v>217</v>
      </c>
      <c r="E10" s="42">
        <v>44651148000161</v>
      </c>
      <c r="F10" s="40" t="s">
        <v>867</v>
      </c>
      <c r="G10" s="69" t="s">
        <v>1105</v>
      </c>
      <c r="H10" s="41" t="s">
        <v>945</v>
      </c>
      <c r="I10" s="41">
        <v>2024</v>
      </c>
      <c r="J10" s="43" t="s">
        <v>223</v>
      </c>
      <c r="L10" s="38"/>
      <c r="M10" s="30"/>
      <c r="N10" s="30"/>
      <c r="Q10" s="31"/>
      <c r="R10" s="31"/>
      <c r="S10" s="31"/>
    </row>
    <row r="11" spans="1:19" s="29" customFormat="1" ht="52.5" customHeight="1" x14ac:dyDescent="0.3">
      <c r="A11" s="36" t="s">
        <v>1106</v>
      </c>
      <c r="B11" s="51">
        <v>43</v>
      </c>
      <c r="C11" s="41" t="s">
        <v>169</v>
      </c>
      <c r="D11" s="41" t="s">
        <v>217</v>
      </c>
      <c r="E11" s="42">
        <v>51978129000100</v>
      </c>
      <c r="F11" s="40" t="s">
        <v>1107</v>
      </c>
      <c r="G11" s="69" t="s">
        <v>355</v>
      </c>
      <c r="H11" s="41" t="s">
        <v>1108</v>
      </c>
      <c r="I11" s="41">
        <v>2024</v>
      </c>
      <c r="J11" s="43" t="s">
        <v>219</v>
      </c>
      <c r="L11" s="38"/>
      <c r="M11" s="30"/>
      <c r="N11" s="30"/>
      <c r="Q11" s="31"/>
      <c r="R11" s="31"/>
      <c r="S11" s="31"/>
    </row>
    <row r="12" spans="1:19" s="29" customFormat="1" ht="52.5" customHeight="1" x14ac:dyDescent="0.3">
      <c r="A12" s="36" t="s">
        <v>1096</v>
      </c>
      <c r="B12" s="51">
        <v>59.99</v>
      </c>
      <c r="C12" s="41" t="s">
        <v>169</v>
      </c>
      <c r="D12" s="41" t="s">
        <v>217</v>
      </c>
      <c r="E12" s="42">
        <v>51978129000100</v>
      </c>
      <c r="F12" s="40" t="s">
        <v>1097</v>
      </c>
      <c r="G12" s="69" t="s">
        <v>1098</v>
      </c>
      <c r="H12" s="41" t="s">
        <v>888</v>
      </c>
      <c r="I12" s="41">
        <v>2023</v>
      </c>
      <c r="J12" s="43" t="s">
        <v>223</v>
      </c>
      <c r="L12" s="38"/>
      <c r="M12" s="30"/>
      <c r="N12" s="30"/>
      <c r="Q12" s="31"/>
      <c r="R12" s="31"/>
      <c r="S12" s="31"/>
    </row>
    <row r="13" spans="1:19" s="29" customFormat="1" ht="52.5" customHeight="1" x14ac:dyDescent="0.3">
      <c r="A13" s="36" t="s">
        <v>1099</v>
      </c>
      <c r="B13" s="51">
        <v>81.99</v>
      </c>
      <c r="C13" s="41" t="s">
        <v>169</v>
      </c>
      <c r="D13" s="41" t="s">
        <v>217</v>
      </c>
      <c r="E13" s="42">
        <v>51978129000100</v>
      </c>
      <c r="F13" s="40" t="s">
        <v>784</v>
      </c>
      <c r="G13" s="69" t="s">
        <v>266</v>
      </c>
      <c r="H13" s="41" t="s">
        <v>893</v>
      </c>
      <c r="I13" s="41">
        <v>2024</v>
      </c>
      <c r="J13" s="43" t="s">
        <v>219</v>
      </c>
      <c r="L13" s="38"/>
      <c r="M13" s="30"/>
      <c r="N13" s="30"/>
      <c r="Q13" s="31"/>
      <c r="R13" s="31"/>
      <c r="S13" s="31"/>
    </row>
    <row r="14" spans="1:19" s="29" customFormat="1" ht="52.5" customHeight="1" x14ac:dyDescent="0.3">
      <c r="A14" s="36" t="s">
        <v>1100</v>
      </c>
      <c r="B14" s="51">
        <v>70</v>
      </c>
      <c r="C14" s="41" t="s">
        <v>169</v>
      </c>
      <c r="D14" s="41" t="s">
        <v>217</v>
      </c>
      <c r="E14" s="42">
        <v>46728867000169</v>
      </c>
      <c r="F14" s="40" t="s">
        <v>841</v>
      </c>
      <c r="G14" s="69" t="s">
        <v>969</v>
      </c>
      <c r="H14" s="41" t="s">
        <v>698</v>
      </c>
      <c r="I14" s="41">
        <v>2024</v>
      </c>
      <c r="J14" s="43" t="s">
        <v>247</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1109</v>
      </c>
      <c r="B17" s="51">
        <v>72.02</v>
      </c>
      <c r="C17" s="67">
        <v>45574.490277777775</v>
      </c>
      <c r="D17" s="77" t="s">
        <v>756</v>
      </c>
      <c r="E17" s="146" t="s">
        <v>1110</v>
      </c>
      <c r="F17" s="131"/>
      <c r="G17" s="32"/>
      <c r="H17" s="32"/>
      <c r="I17" s="32"/>
      <c r="J17" s="32"/>
      <c r="L17" s="75"/>
      <c r="M17" s="35"/>
      <c r="N17" s="35"/>
      <c r="Q17" s="34"/>
      <c r="R17" s="34"/>
      <c r="S17" s="34"/>
    </row>
    <row r="18" spans="1:19" s="33" customFormat="1" ht="54" customHeight="1" x14ac:dyDescent="0.35">
      <c r="A18" s="36" t="s">
        <v>1111</v>
      </c>
      <c r="B18" s="51">
        <v>59.9</v>
      </c>
      <c r="C18" s="67">
        <v>45574.490277777775</v>
      </c>
      <c r="D18" s="77" t="s">
        <v>672</v>
      </c>
      <c r="E18" s="146" t="s">
        <v>1112</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1">
    <mergeCell ref="D20:F20"/>
    <mergeCell ref="D21:F21"/>
    <mergeCell ref="E16:F16"/>
    <mergeCell ref="E18:F18"/>
    <mergeCell ref="B1:D1"/>
    <mergeCell ref="B2:D2"/>
    <mergeCell ref="B4:C4"/>
    <mergeCell ref="D4:E4"/>
    <mergeCell ref="B5:C5"/>
    <mergeCell ref="D5:E5"/>
    <mergeCell ref="E17:F17"/>
  </mergeCells>
  <conditionalFormatting sqref="F1:F3 F8:F14">
    <cfRule type="expression" dxfId="96" priority="9">
      <formula>$F1="VALOR INCONSISTENTE"</formula>
    </cfRule>
  </conditionalFormatting>
  <conditionalFormatting sqref="A19:J39 A9:J16 G17:J18 A17:D18">
    <cfRule type="expression" dxfId="95"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4" priority="7">
      <formula>$F4="VALOR INCONSISTENTE"</formula>
    </cfRule>
  </conditionalFormatting>
  <conditionalFormatting sqref="E17:F18">
    <cfRule type="expression" dxfId="93" priority="6">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5A17172D-61A3-4C9A-A02E-E140484073BE}"/>
    <hyperlink ref="E18" r:id="rId2" location="derivacao=111" display="https://www.lojaplasvale.com.br/caixa-plastica-organizadora-transparente-grande-50-litros-plasvale-transparente-14824600?utm_source=google&amp;utm_medium=Shopping&amp;utm_campaign=caixa-plastica-organizadora-transparente-grande-50-litros-plasvale-transparente-14824600&amp;inStock&amp;gad_source=1&amp;gclid=CjwKCAjwxY-3BhAuEiwAu7Y6s7dEwaiO5mnowowUelzA6HvDy2t_AW-QW5Ll2jx5CzSyTr1wWkc5YxoCDV4QAvD_BwE#derivacao=111" xr:uid="{1337646F-1DFB-4D62-9EDF-E6718F7A2E0E}"/>
  </hyperlinks>
  <pageMargins left="0.4" right="0.4" top="0.6" bottom="0.6" header="0.31496062000000002" footer="0.31496062000000002"/>
  <pageSetup paperSize="9" scale="54" fitToHeight="0" orientation="landscape" cellComments="atEnd" r:id="rId3"/>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8B59-F921-40B6-8BC1-341F649B9EA5}">
  <sheetPr codeName="Planilha67">
    <pageSetUpPr fitToPage="1"/>
  </sheetPr>
  <dimension ref="A1:S19"/>
  <sheetViews>
    <sheetView showGridLines="0" zoomScale="80" zoomScaleNormal="80" workbookViewId="0">
      <pane ySplit="2" topLeftCell="A3" activePane="bottomLeft" state="frozen"/>
      <selection pane="bottomLeft" activeCell="A16" sqref="A16"/>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197</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25.105</v>
      </c>
      <c r="B5" s="139">
        <f>IFERROR(MEDIAN(B7:B1048576),0)</f>
        <v>24.34</v>
      </c>
      <c r="C5" s="139"/>
      <c r="D5" s="139">
        <f>IFERROR(AVERAGEIFS(B7:B1048576,B7:B1048576,"&lt;"&amp;(A5+IFERROR(_xlfn.STDEV.S(B7:B1048576),0)),B7:B1048576,"&gt;"&amp;(A5-IFERROR(_xlfn.STDEV.S(B7:B1048576),0))),0)</f>
        <v>24.42</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426</v>
      </c>
      <c r="B9" s="51">
        <v>29</v>
      </c>
      <c r="C9" s="41" t="s">
        <v>169</v>
      </c>
      <c r="D9" s="41" t="s">
        <v>217</v>
      </c>
      <c r="E9" s="42" t="s">
        <v>427</v>
      </c>
      <c r="F9" s="40">
        <v>45385</v>
      </c>
      <c r="G9" s="69" t="s">
        <v>375</v>
      </c>
      <c r="H9" s="41">
        <v>3</v>
      </c>
      <c r="I9" s="41">
        <v>2024</v>
      </c>
      <c r="J9" s="43" t="s">
        <v>247</v>
      </c>
      <c r="L9" s="38"/>
      <c r="M9" s="30"/>
      <c r="N9" s="30"/>
      <c r="Q9" s="31"/>
      <c r="R9" s="31"/>
      <c r="S9" s="31"/>
    </row>
    <row r="10" spans="1:19" s="29" customFormat="1" ht="52.5" customHeight="1" x14ac:dyDescent="0.3">
      <c r="A10" s="36" t="s">
        <v>1030</v>
      </c>
      <c r="B10" s="51">
        <v>19</v>
      </c>
      <c r="C10" s="41" t="s">
        <v>169</v>
      </c>
      <c r="D10" s="41" t="s">
        <v>217</v>
      </c>
      <c r="E10" s="42">
        <v>0</v>
      </c>
      <c r="F10" s="40" t="s">
        <v>1031</v>
      </c>
      <c r="G10" s="69" t="s">
        <v>896</v>
      </c>
      <c r="H10" s="41" t="s">
        <v>910</v>
      </c>
      <c r="I10" s="41">
        <v>2024</v>
      </c>
      <c r="J10" s="43" t="s">
        <v>219</v>
      </c>
      <c r="L10" s="38"/>
      <c r="M10" s="30"/>
      <c r="N10" s="30"/>
      <c r="Q10" s="31"/>
      <c r="R10" s="31"/>
      <c r="S10" s="31"/>
    </row>
    <row r="11" spans="1:19" s="29" customFormat="1" ht="52.5" customHeight="1" x14ac:dyDescent="0.3">
      <c r="A11" s="36" t="s">
        <v>1028</v>
      </c>
      <c r="B11" s="51">
        <v>20</v>
      </c>
      <c r="C11" s="41" t="s">
        <v>252</v>
      </c>
      <c r="D11" s="41" t="s">
        <v>224</v>
      </c>
      <c r="E11" s="42">
        <v>5758684000109</v>
      </c>
      <c r="F11" s="40" t="s">
        <v>1029</v>
      </c>
      <c r="G11" s="69" t="s">
        <v>418</v>
      </c>
      <c r="H11" s="41" t="s">
        <v>419</v>
      </c>
      <c r="I11" s="41">
        <v>2023</v>
      </c>
      <c r="J11" s="43" t="s">
        <v>226</v>
      </c>
      <c r="L11" s="38"/>
      <c r="M11" s="30"/>
      <c r="N11" s="30"/>
      <c r="Q11" s="31"/>
      <c r="R11" s="31"/>
      <c r="S11" s="31"/>
    </row>
    <row r="12" spans="1:19" s="29" customFormat="1" ht="52.5" customHeight="1" x14ac:dyDescent="0.3">
      <c r="A12" s="36" t="s">
        <v>792</v>
      </c>
      <c r="B12" s="51">
        <v>21</v>
      </c>
      <c r="C12" s="41" t="s">
        <v>494</v>
      </c>
      <c r="D12" s="41" t="s">
        <v>234</v>
      </c>
      <c r="E12" s="42">
        <v>51978129000100</v>
      </c>
      <c r="F12" s="40" t="s">
        <v>740</v>
      </c>
      <c r="G12" s="69" t="s">
        <v>793</v>
      </c>
      <c r="H12" s="41" t="s">
        <v>794</v>
      </c>
      <c r="I12" s="41">
        <v>2023</v>
      </c>
      <c r="J12" s="43" t="s">
        <v>237</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594</v>
      </c>
      <c r="B15" s="51">
        <v>33.950000000000003</v>
      </c>
      <c r="C15" s="67">
        <v>45574.490277777775</v>
      </c>
      <c r="D15" s="77" t="s">
        <v>503</v>
      </c>
      <c r="E15" s="130" t="s">
        <v>595</v>
      </c>
      <c r="F15" s="131"/>
      <c r="G15" s="32"/>
      <c r="H15" s="32"/>
      <c r="I15" s="32"/>
      <c r="J15" s="32"/>
      <c r="L15" s="75"/>
      <c r="M15" s="35"/>
      <c r="N15" s="35"/>
      <c r="Q15" s="34"/>
      <c r="R15" s="34"/>
      <c r="S15" s="34"/>
    </row>
    <row r="16" spans="1:19" s="33" customFormat="1" ht="54" customHeight="1" x14ac:dyDescent="0.35">
      <c r="A16" s="36" t="s">
        <v>596</v>
      </c>
      <c r="B16" s="51">
        <v>27.68</v>
      </c>
      <c r="C16" s="67">
        <v>45574.490277777775</v>
      </c>
      <c r="D16" s="77" t="s">
        <v>597</v>
      </c>
      <c r="E16" s="130" t="s">
        <v>598</v>
      </c>
      <c r="F16" s="131"/>
      <c r="G16" s="32"/>
      <c r="H16" s="32"/>
      <c r="I16" s="32"/>
      <c r="J16" s="32"/>
      <c r="L16" s="75"/>
      <c r="M16" s="35"/>
      <c r="N16" s="35"/>
      <c r="Q16" s="34"/>
      <c r="R16" s="34"/>
      <c r="S16" s="34"/>
    </row>
    <row r="17" spans="1:19" ht="40.15" customHeight="1" x14ac:dyDescent="0.25">
      <c r="A17" s="72" t="s">
        <v>10</v>
      </c>
      <c r="B17" s="8"/>
      <c r="C17" s="71"/>
      <c r="D17" s="44"/>
      <c r="E17" s="45"/>
      <c r="F17" s="46"/>
      <c r="G17" s="6"/>
      <c r="H17" s="6"/>
      <c r="I17" s="6"/>
      <c r="J17" s="6"/>
      <c r="L17" s="4"/>
      <c r="M17" s="3"/>
      <c r="N17" s="3"/>
      <c r="Q17" s="5"/>
      <c r="R17" s="5"/>
      <c r="S17" s="5"/>
    </row>
    <row r="18" spans="1:19" s="29" customFormat="1" ht="34.9" customHeight="1" x14ac:dyDescent="0.3">
      <c r="A18" s="73" t="s">
        <v>11</v>
      </c>
      <c r="B18" s="74" t="s">
        <v>4</v>
      </c>
      <c r="C18" s="74" t="s">
        <v>12</v>
      </c>
      <c r="D18" s="143" t="s">
        <v>13</v>
      </c>
      <c r="E18" s="143"/>
      <c r="F18" s="144"/>
      <c r="G18" s="37"/>
      <c r="H18" s="37"/>
      <c r="I18" s="37"/>
      <c r="J18" s="37"/>
      <c r="L18" s="38"/>
      <c r="M18" s="30"/>
      <c r="N18" s="30"/>
      <c r="Q18" s="31"/>
      <c r="R18" s="31"/>
      <c r="S18" s="31"/>
    </row>
    <row r="19" spans="1:19" s="29" customFormat="1" ht="54" customHeight="1" x14ac:dyDescent="0.3">
      <c r="A19" s="39" t="s">
        <v>2</v>
      </c>
      <c r="B19" s="51"/>
      <c r="C19" s="52"/>
      <c r="D19" s="140"/>
      <c r="E19" s="141"/>
      <c r="F19" s="142"/>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92" priority="5">
      <formula>$F1="VALOR INCONSISTENTE"</formula>
    </cfRule>
  </conditionalFormatting>
  <conditionalFormatting sqref="A9:J14 A17:J19 A15:D16 G15:J16 E16:F16">
    <cfRule type="expression" dxfId="9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0" priority="3">
      <formula>$F4="VALOR INCONSISTENTE"</formula>
    </cfRule>
  </conditionalFormatting>
  <conditionalFormatting sqref="E15:F15">
    <cfRule type="expression" dxfId="89"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87052-69AE-42AA-9253-A68013BBF6BA}">
  <sheetPr codeName="Planilha68">
    <pageSetUpPr fitToPage="1"/>
  </sheetPr>
  <dimension ref="A1:S17"/>
  <sheetViews>
    <sheetView showGridLines="0" zoomScale="80" zoomScaleNormal="80" workbookViewId="0">
      <pane ySplit="2" topLeftCell="A3" activePane="bottomLeft" state="frozen"/>
      <selection pane="bottomLeft" activeCell="B11" sqref="B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198</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137.92500000000001</v>
      </c>
      <c r="B5" s="139">
        <f>IFERROR(MEDIAN(B7:B1048576),0)</f>
        <v>147.44999999999999</v>
      </c>
      <c r="C5" s="139"/>
      <c r="D5" s="139">
        <f>IFERROR(AVERAGEIFS(B7:B1048576,B7:B1048576,"&lt;"&amp;(A5+IFERROR(_xlfn.STDEV.S(B7:B1048576),0)),B7:B1048576,"&gt;"&amp;(A5-IFERROR(_xlfn.STDEV.S(B7:B1048576),0))),0)</f>
        <v>151.6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5">
      <c r="A9" s="78" t="s">
        <v>9</v>
      </c>
      <c r="B9" s="79"/>
      <c r="C9" s="79"/>
      <c r="D9" s="80"/>
      <c r="E9" s="80"/>
      <c r="F9" s="81"/>
      <c r="G9" s="64"/>
      <c r="H9" s="64"/>
      <c r="I9" s="64"/>
      <c r="J9" s="64"/>
      <c r="L9" s="82"/>
      <c r="Q9" s="66"/>
      <c r="R9" s="66"/>
      <c r="S9" s="66"/>
    </row>
    <row r="10" spans="1:19" s="61" customFormat="1" ht="34.9" customHeight="1" x14ac:dyDescent="0.3">
      <c r="A10" s="58" t="s">
        <v>165</v>
      </c>
      <c r="B10" s="60" t="s">
        <v>4</v>
      </c>
      <c r="C10" s="59" t="s">
        <v>164</v>
      </c>
      <c r="D10" s="60" t="s">
        <v>152</v>
      </c>
      <c r="E10" s="128" t="s">
        <v>21</v>
      </c>
      <c r="F10" s="129"/>
      <c r="G10" s="68"/>
      <c r="H10" s="68"/>
      <c r="I10" s="68"/>
      <c r="J10" s="68"/>
      <c r="M10" s="62"/>
      <c r="N10" s="62"/>
      <c r="Q10" s="63"/>
      <c r="R10" s="63"/>
      <c r="S10" s="63"/>
    </row>
    <row r="11" spans="1:19" s="33" customFormat="1" ht="54" customHeight="1" x14ac:dyDescent="0.35">
      <c r="A11" s="36" t="s">
        <v>1032</v>
      </c>
      <c r="B11" s="51">
        <v>149.9</v>
      </c>
      <c r="C11" s="67">
        <v>45574.490972222222</v>
      </c>
      <c r="D11" s="77" t="s">
        <v>936</v>
      </c>
      <c r="E11" s="130" t="s">
        <v>1033</v>
      </c>
      <c r="F11" s="131"/>
      <c r="G11" s="32"/>
      <c r="H11" s="32"/>
      <c r="I11" s="32"/>
      <c r="J11" s="32"/>
      <c r="L11" s="75"/>
      <c r="M11" s="35"/>
      <c r="N11" s="35"/>
      <c r="Q11" s="34"/>
      <c r="R11" s="34"/>
      <c r="S11" s="34"/>
    </row>
    <row r="12" spans="1:19" s="33" customFormat="1" ht="54" customHeight="1" x14ac:dyDescent="0.35">
      <c r="A12" s="36" t="s">
        <v>1034</v>
      </c>
      <c r="B12" s="51">
        <v>159.9</v>
      </c>
      <c r="C12" s="67">
        <v>45574.490972222222</v>
      </c>
      <c r="D12" s="77" t="s">
        <v>1036</v>
      </c>
      <c r="E12" s="146" t="s">
        <v>1035</v>
      </c>
      <c r="F12" s="131"/>
      <c r="G12" s="32"/>
      <c r="H12" s="32"/>
      <c r="I12" s="32"/>
      <c r="J12" s="32"/>
      <c r="L12" s="75"/>
      <c r="M12" s="35"/>
      <c r="N12" s="35"/>
      <c r="Q12" s="34"/>
      <c r="R12" s="34"/>
      <c r="S12" s="34"/>
    </row>
    <row r="13" spans="1:19" s="33" customFormat="1" ht="54" customHeight="1" x14ac:dyDescent="0.35">
      <c r="A13" s="36" t="s">
        <v>1037</v>
      </c>
      <c r="B13" s="51">
        <v>145</v>
      </c>
      <c r="C13" s="67">
        <v>45574.490972222222</v>
      </c>
      <c r="D13" s="77" t="s">
        <v>940</v>
      </c>
      <c r="E13" s="146" t="s">
        <v>1038</v>
      </c>
      <c r="F13" s="131"/>
      <c r="G13" s="32"/>
      <c r="H13" s="32"/>
      <c r="I13" s="32"/>
      <c r="J13" s="32"/>
      <c r="L13" s="75"/>
      <c r="M13" s="35"/>
      <c r="N13" s="35"/>
      <c r="Q13" s="34"/>
      <c r="R13" s="34"/>
      <c r="S13" s="34"/>
    </row>
    <row r="14" spans="1:19" s="33" customFormat="1" ht="54" customHeight="1" x14ac:dyDescent="0.35">
      <c r="A14" s="36" t="s">
        <v>798</v>
      </c>
      <c r="B14" s="51">
        <v>96.9</v>
      </c>
      <c r="C14" s="67">
        <v>45574.490972222222</v>
      </c>
      <c r="D14" s="77" t="s">
        <v>799</v>
      </c>
      <c r="E14" s="146" t="s">
        <v>797</v>
      </c>
      <c r="F14" s="131"/>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43" t="s">
        <v>13</v>
      </c>
      <c r="E16" s="143"/>
      <c r="F16" s="144"/>
      <c r="G16" s="37"/>
      <c r="H16" s="37"/>
      <c r="I16" s="37"/>
      <c r="J16" s="37"/>
      <c r="L16" s="38"/>
      <c r="M16" s="30"/>
      <c r="N16" s="30"/>
      <c r="Q16" s="31"/>
      <c r="R16" s="31"/>
      <c r="S16" s="31"/>
    </row>
    <row r="17" spans="1:19" s="29" customFormat="1" ht="54" customHeight="1" x14ac:dyDescent="0.3">
      <c r="A17" s="39" t="s">
        <v>2</v>
      </c>
      <c r="B17" s="51"/>
      <c r="C17" s="52"/>
      <c r="D17" s="140"/>
      <c r="E17" s="141"/>
      <c r="F17" s="142"/>
      <c r="G17" s="37"/>
      <c r="H17" s="37"/>
      <c r="I17" s="37"/>
      <c r="J17" s="37"/>
      <c r="L17" s="38"/>
      <c r="M17" s="30"/>
      <c r="N17" s="30"/>
      <c r="Q17" s="31"/>
      <c r="R17" s="31"/>
      <c r="S17" s="31"/>
    </row>
  </sheetData>
  <mergeCells count="13">
    <mergeCell ref="B1:D1"/>
    <mergeCell ref="B2:D2"/>
    <mergeCell ref="B4:C4"/>
    <mergeCell ref="D4:E4"/>
    <mergeCell ref="B5:C5"/>
    <mergeCell ref="D5:E5"/>
    <mergeCell ref="D16:F16"/>
    <mergeCell ref="D17:F17"/>
    <mergeCell ref="E10:F10"/>
    <mergeCell ref="E11:F11"/>
    <mergeCell ref="E12:F12"/>
    <mergeCell ref="E13:F13"/>
    <mergeCell ref="E14:F14"/>
  </mergeCells>
  <conditionalFormatting sqref="F1:F3 F8">
    <cfRule type="expression" dxfId="88" priority="7">
      <formula>$F1="VALOR INCONSISTENTE"</formula>
    </cfRule>
  </conditionalFormatting>
  <conditionalFormatting sqref="A9:J29">
    <cfRule type="expression" dxfId="87"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6" priority="5">
      <formula>$F4="VALOR INCONSISTENTE"</formula>
    </cfRule>
  </conditionalFormatting>
  <hyperlinks>
    <hyperlink ref="E14" r:id="rId1" xr:uid="{C71A9C57-28D7-40F9-9D6A-3A69C91469DE}"/>
    <hyperlink ref="E12" r:id="rId2" xr:uid="{3E736365-DAA4-48ED-89EC-D3E6C368D434}"/>
    <hyperlink ref="E13" r:id="rId3" xr:uid="{9B812B65-FDC2-4DAB-A868-E3FCEB60B5E5}"/>
  </hyperlinks>
  <pageMargins left="0.4" right="0.4" top="0.6" bottom="0.6" header="0.31496062000000002" footer="0.31496062000000002"/>
  <pageSetup paperSize="9" scale="54" fitToHeight="0" orientation="landscape" cellComments="atEnd" r:id="rId4"/>
  <drawing r:id="rId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5C3A9-5EBC-4DA1-BD56-6853382FA5BD}">
  <sheetPr codeName="Planilha69">
    <pageSetUpPr fitToPage="1"/>
  </sheetPr>
  <dimension ref="A1:S25"/>
  <sheetViews>
    <sheetView showGridLines="0" zoomScale="80" zoomScaleNormal="80" workbookViewId="0">
      <pane ySplit="2" topLeftCell="A9" activePane="bottomLeft" state="frozen"/>
      <selection pane="bottomLeft" activeCell="A22" sqref="A2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199</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12.071666666666667</v>
      </c>
      <c r="B5" s="139">
        <f>IFERROR(MEDIAN(B7:B1048576),0)</f>
        <v>11.995000000000001</v>
      </c>
      <c r="C5" s="139"/>
      <c r="D5" s="139">
        <f>IFERROR(AVERAGEIFS(B7:B1048576,B7:B1048576,"&lt;"&amp;(A5+IFERROR(_xlfn.STDEV.S(B7:B1048576),0)),B7:B1048576,"&gt;"&amp;(A5-IFERROR(_xlfn.STDEV.S(B7:B1048576),0))),0)</f>
        <v>12.21142857142857</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432</v>
      </c>
      <c r="B9" s="51">
        <v>9.9</v>
      </c>
      <c r="C9" s="41" t="s">
        <v>169</v>
      </c>
      <c r="D9" s="41" t="s">
        <v>217</v>
      </c>
      <c r="E9" s="42" t="s">
        <v>218</v>
      </c>
      <c r="F9" s="40">
        <v>45434</v>
      </c>
      <c r="G9" s="69" t="s">
        <v>251</v>
      </c>
      <c r="H9" s="41">
        <v>33</v>
      </c>
      <c r="I9" s="41">
        <v>2024</v>
      </c>
      <c r="J9" s="43" t="s">
        <v>219</v>
      </c>
      <c r="L9" s="38"/>
      <c r="M9" s="30"/>
      <c r="N9" s="30"/>
      <c r="Q9" s="31"/>
      <c r="R9" s="31"/>
      <c r="S9" s="31"/>
    </row>
    <row r="10" spans="1:19" s="29" customFormat="1" ht="52.5" customHeight="1" x14ac:dyDescent="0.3">
      <c r="A10" s="36" t="s">
        <v>433</v>
      </c>
      <c r="B10" s="51">
        <v>10.9</v>
      </c>
      <c r="C10" s="41" t="s">
        <v>169</v>
      </c>
      <c r="D10" s="41" t="s">
        <v>217</v>
      </c>
      <c r="E10" s="42" t="s">
        <v>241</v>
      </c>
      <c r="F10" s="40">
        <v>45183</v>
      </c>
      <c r="G10" s="69" t="s">
        <v>357</v>
      </c>
      <c r="H10" s="41">
        <v>20</v>
      </c>
      <c r="I10" s="41">
        <v>2023</v>
      </c>
      <c r="J10" s="43" t="s">
        <v>223</v>
      </c>
      <c r="L10" s="38"/>
      <c r="M10" s="30"/>
      <c r="N10" s="30"/>
      <c r="Q10" s="31"/>
      <c r="R10" s="31"/>
      <c r="S10" s="31"/>
    </row>
    <row r="11" spans="1:19" s="29" customFormat="1" ht="52.5" customHeight="1" x14ac:dyDescent="0.3">
      <c r="A11" s="36" t="s">
        <v>434</v>
      </c>
      <c r="B11" s="51">
        <v>12.96</v>
      </c>
      <c r="C11" s="41" t="s">
        <v>169</v>
      </c>
      <c r="D11" s="41" t="s">
        <v>217</v>
      </c>
      <c r="E11" s="42" t="s">
        <v>241</v>
      </c>
      <c r="F11" s="40">
        <v>45252</v>
      </c>
      <c r="G11" s="69" t="s">
        <v>327</v>
      </c>
      <c r="H11" s="41">
        <v>82</v>
      </c>
      <c r="I11" s="41">
        <v>2023</v>
      </c>
      <c r="J11" s="43" t="s">
        <v>294</v>
      </c>
      <c r="L11" s="38"/>
      <c r="M11" s="30"/>
      <c r="N11" s="30"/>
      <c r="Q11" s="31"/>
      <c r="R11" s="31"/>
      <c r="S11" s="31"/>
    </row>
    <row r="12" spans="1:19" s="29" customFormat="1" ht="52.5" customHeight="1" x14ac:dyDescent="0.3">
      <c r="A12" s="36" t="s">
        <v>435</v>
      </c>
      <c r="B12" s="51">
        <v>14.5</v>
      </c>
      <c r="C12" s="41" t="s">
        <v>169</v>
      </c>
      <c r="D12" s="41" t="s">
        <v>217</v>
      </c>
      <c r="E12" s="42" t="s">
        <v>284</v>
      </c>
      <c r="F12" s="40">
        <v>45426</v>
      </c>
      <c r="G12" s="69" t="s">
        <v>304</v>
      </c>
      <c r="H12" s="41">
        <v>20</v>
      </c>
      <c r="I12" s="41">
        <v>2024</v>
      </c>
      <c r="J12" s="43" t="s">
        <v>219</v>
      </c>
      <c r="L12" s="38"/>
      <c r="M12" s="30"/>
      <c r="N12" s="30"/>
      <c r="Q12" s="31"/>
      <c r="R12" s="31"/>
      <c r="S12" s="31"/>
    </row>
    <row r="13" spans="1:19" s="29" customFormat="1" ht="52.5" customHeight="1" x14ac:dyDescent="0.3">
      <c r="A13" s="36" t="s">
        <v>436</v>
      </c>
      <c r="B13" s="51">
        <v>10</v>
      </c>
      <c r="C13" s="41" t="s">
        <v>169</v>
      </c>
      <c r="D13" s="41" t="s">
        <v>217</v>
      </c>
      <c r="E13" s="42" t="s">
        <v>241</v>
      </c>
      <c r="F13" s="40">
        <v>45188</v>
      </c>
      <c r="G13" s="69" t="s">
        <v>329</v>
      </c>
      <c r="H13" s="41">
        <v>90</v>
      </c>
      <c r="I13" s="41">
        <v>2023</v>
      </c>
      <c r="J13" s="43" t="s">
        <v>223</v>
      </c>
      <c r="L13" s="38"/>
      <c r="M13" s="30"/>
      <c r="N13" s="30"/>
      <c r="Q13" s="31"/>
      <c r="R13" s="31"/>
      <c r="S13" s="31"/>
    </row>
    <row r="14" spans="1:19" s="29" customFormat="1" ht="52.5" customHeight="1" x14ac:dyDescent="0.3">
      <c r="A14" s="36" t="s">
        <v>437</v>
      </c>
      <c r="B14" s="51">
        <v>10.8</v>
      </c>
      <c r="C14" s="41" t="s">
        <v>230</v>
      </c>
      <c r="D14" s="41" t="s">
        <v>224</v>
      </c>
      <c r="E14" s="42" t="s">
        <v>269</v>
      </c>
      <c r="F14" s="40">
        <v>45222</v>
      </c>
      <c r="G14" s="69" t="s">
        <v>376</v>
      </c>
      <c r="H14" s="41" t="s">
        <v>377</v>
      </c>
      <c r="I14" s="41">
        <v>2023</v>
      </c>
      <c r="J14" s="43" t="s">
        <v>226</v>
      </c>
      <c r="L14" s="38"/>
      <c r="M14" s="30"/>
      <c r="N14" s="30"/>
      <c r="Q14" s="31"/>
      <c r="R14" s="31"/>
      <c r="S14" s="31"/>
    </row>
    <row r="15" spans="1:19" s="29" customFormat="1" ht="52.5" customHeight="1" x14ac:dyDescent="0.3">
      <c r="A15" s="36" t="s">
        <v>438</v>
      </c>
      <c r="B15" s="51">
        <v>12</v>
      </c>
      <c r="C15" s="41" t="s">
        <v>227</v>
      </c>
      <c r="D15" s="41" t="s">
        <v>228</v>
      </c>
      <c r="E15" s="42" t="s">
        <v>303</v>
      </c>
      <c r="F15" s="40">
        <v>45398</v>
      </c>
      <c r="G15" s="69" t="s">
        <v>439</v>
      </c>
      <c r="H15" s="41">
        <v>3</v>
      </c>
      <c r="I15" s="41">
        <v>2024</v>
      </c>
      <c r="J15" s="43" t="s">
        <v>229</v>
      </c>
      <c r="L15" s="38"/>
      <c r="M15" s="30"/>
      <c r="N15" s="30"/>
      <c r="Q15" s="31"/>
      <c r="R15" s="31"/>
      <c r="S15" s="31"/>
    </row>
    <row r="16" spans="1:19" s="29" customFormat="1" ht="52.5" customHeight="1" x14ac:dyDescent="0.3">
      <c r="A16" s="36" t="s">
        <v>440</v>
      </c>
      <c r="B16" s="51">
        <v>14.99</v>
      </c>
      <c r="C16" s="41" t="s">
        <v>227</v>
      </c>
      <c r="D16" s="41" t="s">
        <v>228</v>
      </c>
      <c r="E16" s="42" t="s">
        <v>441</v>
      </c>
      <c r="F16" s="40">
        <v>45386</v>
      </c>
      <c r="G16" s="69" t="s">
        <v>442</v>
      </c>
      <c r="H16" s="41">
        <v>8</v>
      </c>
      <c r="I16" s="41">
        <v>2024</v>
      </c>
      <c r="J16" s="43" t="s">
        <v>229</v>
      </c>
      <c r="L16" s="38"/>
      <c r="M16" s="30"/>
      <c r="N16" s="30"/>
      <c r="Q16" s="31"/>
      <c r="R16" s="31"/>
      <c r="S16" s="31"/>
    </row>
    <row r="17" spans="1:19" s="29" customFormat="1" ht="52.5" customHeight="1" x14ac:dyDescent="0.3">
      <c r="A17" s="36" t="s">
        <v>443</v>
      </c>
      <c r="B17" s="51">
        <v>13.84</v>
      </c>
      <c r="C17" s="41" t="s">
        <v>240</v>
      </c>
      <c r="D17" s="41" t="s">
        <v>238</v>
      </c>
      <c r="E17" s="42" t="s">
        <v>444</v>
      </c>
      <c r="F17" s="40">
        <v>45484</v>
      </c>
      <c r="G17" s="69" t="s">
        <v>445</v>
      </c>
      <c r="H17" s="41">
        <v>5776</v>
      </c>
      <c r="I17" s="41">
        <v>2024</v>
      </c>
      <c r="J17" s="43" t="s">
        <v>239</v>
      </c>
      <c r="L17" s="38"/>
      <c r="M17" s="30"/>
      <c r="N17" s="30"/>
      <c r="Q17" s="31"/>
      <c r="R17" s="31"/>
      <c r="S17" s="31"/>
    </row>
    <row r="18" spans="1:19" s="65" customFormat="1" ht="40.15" customHeight="1" x14ac:dyDescent="0.35">
      <c r="A18" s="78" t="s">
        <v>9</v>
      </c>
      <c r="B18" s="79"/>
      <c r="C18" s="79"/>
      <c r="D18" s="80"/>
      <c r="E18" s="80"/>
      <c r="F18" s="81"/>
      <c r="G18" s="64"/>
      <c r="H18" s="64"/>
      <c r="I18" s="64"/>
      <c r="J18" s="64"/>
      <c r="L18" s="82"/>
      <c r="Q18" s="66"/>
      <c r="R18" s="66"/>
      <c r="S18" s="66"/>
    </row>
    <row r="19" spans="1:19" s="61" customFormat="1" ht="34.9" customHeight="1" x14ac:dyDescent="0.3">
      <c r="A19" s="58" t="s">
        <v>165</v>
      </c>
      <c r="B19" s="60" t="s">
        <v>4</v>
      </c>
      <c r="C19" s="59" t="s">
        <v>164</v>
      </c>
      <c r="D19" s="60" t="s">
        <v>152</v>
      </c>
      <c r="E19" s="128" t="s">
        <v>21</v>
      </c>
      <c r="F19" s="129"/>
      <c r="G19" s="68"/>
      <c r="H19" s="68"/>
      <c r="I19" s="68"/>
      <c r="J19" s="68"/>
      <c r="M19" s="62"/>
      <c r="N19" s="62"/>
      <c r="Q19" s="63"/>
      <c r="R19" s="63"/>
      <c r="S19" s="63"/>
    </row>
    <row r="20" spans="1:19" s="33" customFormat="1" ht="54" customHeight="1" x14ac:dyDescent="0.35">
      <c r="A20" s="36" t="s">
        <v>599</v>
      </c>
      <c r="B20" s="51">
        <v>11.99</v>
      </c>
      <c r="C20" s="67">
        <v>45574.490972222222</v>
      </c>
      <c r="D20" s="77" t="s">
        <v>514</v>
      </c>
      <c r="E20" s="130" t="s">
        <v>600</v>
      </c>
      <c r="F20" s="131"/>
      <c r="G20" s="32"/>
      <c r="H20" s="32"/>
      <c r="I20" s="32"/>
      <c r="J20" s="32"/>
      <c r="L20" s="75"/>
      <c r="M20" s="35"/>
      <c r="N20" s="35"/>
      <c r="Q20" s="34"/>
      <c r="R20" s="34"/>
      <c r="S20" s="34"/>
    </row>
    <row r="21" spans="1:19" s="33" customFormat="1" ht="54" customHeight="1" x14ac:dyDescent="0.35">
      <c r="A21" s="36" t="s">
        <v>601</v>
      </c>
      <c r="B21" s="51">
        <v>12.99</v>
      </c>
      <c r="C21" s="67">
        <v>45574.490972222222</v>
      </c>
      <c r="D21" s="77" t="s">
        <v>504</v>
      </c>
      <c r="E21" s="130" t="s">
        <v>602</v>
      </c>
      <c r="F21" s="131"/>
      <c r="G21" s="32"/>
      <c r="H21" s="32"/>
      <c r="I21" s="32"/>
      <c r="J21" s="32"/>
      <c r="L21" s="75"/>
      <c r="M21" s="35"/>
      <c r="N21" s="35"/>
      <c r="Q21" s="34"/>
      <c r="R21" s="34"/>
      <c r="S21" s="34"/>
    </row>
    <row r="22" spans="1:19" s="33" customFormat="1" ht="54" customHeight="1" x14ac:dyDescent="0.35">
      <c r="A22" s="36" t="s">
        <v>603</v>
      </c>
      <c r="B22" s="51">
        <v>9.99</v>
      </c>
      <c r="C22" s="67">
        <v>45574.490972222222</v>
      </c>
      <c r="D22" s="77" t="s">
        <v>561</v>
      </c>
      <c r="E22" s="130" t="s">
        <v>604</v>
      </c>
      <c r="F22" s="131"/>
      <c r="G22" s="32"/>
      <c r="H22" s="32"/>
      <c r="I22" s="32"/>
      <c r="J22" s="32"/>
      <c r="L22" s="75"/>
      <c r="M22" s="35"/>
      <c r="N22" s="35"/>
      <c r="Q22" s="34"/>
      <c r="R22" s="34"/>
      <c r="S22" s="34"/>
    </row>
    <row r="23" spans="1:19" ht="40.15" customHeight="1" x14ac:dyDescent="0.25">
      <c r="A23" s="72" t="s">
        <v>10</v>
      </c>
      <c r="B23" s="8"/>
      <c r="C23" s="71"/>
      <c r="D23" s="44"/>
      <c r="E23" s="45"/>
      <c r="F23" s="46"/>
      <c r="G23" s="6"/>
      <c r="H23" s="6"/>
      <c r="I23" s="6"/>
      <c r="J23" s="6"/>
      <c r="L23" s="4"/>
      <c r="M23" s="3"/>
      <c r="N23" s="3"/>
      <c r="Q23" s="5"/>
      <c r="R23" s="5"/>
      <c r="S23" s="5"/>
    </row>
    <row r="24" spans="1:19" s="29" customFormat="1" ht="34.9" customHeight="1" x14ac:dyDescent="0.3">
      <c r="A24" s="73" t="s">
        <v>11</v>
      </c>
      <c r="B24" s="74" t="s">
        <v>4</v>
      </c>
      <c r="C24" s="74" t="s">
        <v>12</v>
      </c>
      <c r="D24" s="143" t="s">
        <v>13</v>
      </c>
      <c r="E24" s="143"/>
      <c r="F24" s="144"/>
      <c r="G24" s="37"/>
      <c r="H24" s="37"/>
      <c r="I24" s="37"/>
      <c r="J24" s="37"/>
      <c r="L24" s="38"/>
      <c r="M24" s="30"/>
      <c r="N24" s="30"/>
      <c r="Q24" s="31"/>
      <c r="R24" s="31"/>
      <c r="S24" s="31"/>
    </row>
    <row r="25" spans="1:19" s="29" customFormat="1" ht="54" customHeight="1" x14ac:dyDescent="0.3">
      <c r="A25" s="39" t="s">
        <v>2</v>
      </c>
      <c r="B25" s="51"/>
      <c r="C25" s="52"/>
      <c r="D25" s="140"/>
      <c r="E25" s="141"/>
      <c r="F25" s="142"/>
      <c r="G25" s="37"/>
      <c r="H25" s="37"/>
      <c r="I25" s="37"/>
      <c r="J25" s="37"/>
      <c r="L25" s="38"/>
      <c r="M25" s="30"/>
      <c r="N25" s="30"/>
      <c r="Q25" s="31"/>
      <c r="R25" s="31"/>
      <c r="S25" s="31"/>
    </row>
  </sheetData>
  <mergeCells count="12">
    <mergeCell ref="B1:D1"/>
    <mergeCell ref="B2:D2"/>
    <mergeCell ref="B4:C4"/>
    <mergeCell ref="D4:E4"/>
    <mergeCell ref="B5:C5"/>
    <mergeCell ref="D5:E5"/>
    <mergeCell ref="D24:F24"/>
    <mergeCell ref="D25:F25"/>
    <mergeCell ref="E19:F19"/>
    <mergeCell ref="E20:F20"/>
    <mergeCell ref="E21:F21"/>
    <mergeCell ref="E22:F22"/>
  </mergeCells>
  <conditionalFormatting sqref="F1:F3 F8:F17">
    <cfRule type="expression" dxfId="85" priority="5">
      <formula>$F1="VALOR INCONSISTENTE"</formula>
    </cfRule>
  </conditionalFormatting>
  <conditionalFormatting sqref="A23:J43 A20:D22 G20:J22 E21:F22 A9:J19">
    <cfRule type="expression" dxfId="8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3" priority="3">
      <formula>$F4="VALOR INCONSISTENTE"</formula>
    </cfRule>
  </conditionalFormatting>
  <conditionalFormatting sqref="E20:F20">
    <cfRule type="expression" dxfId="82" priority="2">
      <formula>AND(E20&lt;&gt;"",MOD(ROW(),2)=0,$A20&lt;&gt;"PESQUISA DE PREÇOS BASEADA EM SITES DE AMPLO DOMÍNIO - Art. 23, § 1º, inciso III, Lei nº 14.133/2021",$A20&lt;&gt;"DESCRIÇÃO DO ITEM",$A20&lt;&gt;"PESQUISA DE PREÇOS DIRETA COM FORNECEDOR - Art. 23, § 1º, inciso IV, Lei nº 14.133/2021",$A20&lt;&gt;"CNPJ FORNECEDOR",$A20&lt;&gt;"PESQUISA DE PREÇOS BASEADA EM TABELAS DE REFERÊNCIA (SINAPI E SICRO) - Art. 23, § 2º, Lei nº 14.133/2021",$A20&lt;&gt;"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E36FA-C171-4EA6-BF6A-3BE1D8342C1D}">
  <sheetPr codeName="Planilha70">
    <tabColor rgb="FFFFFF00"/>
    <pageSetUpPr fitToPage="1"/>
  </sheetPr>
  <dimension ref="A1:T16"/>
  <sheetViews>
    <sheetView showGridLines="0" zoomScale="80" zoomScaleNormal="80" workbookViewId="0">
      <pane ySplit="2" topLeftCell="A3" activePane="bottomLeft" state="frozen"/>
      <selection pane="bottomLeft" activeCell="B11" sqref="B11"/>
    </sheetView>
  </sheetViews>
  <sheetFormatPr defaultRowHeight="34.9" customHeight="1" x14ac:dyDescent="0.25"/>
  <cols>
    <col min="1" max="1" width="63.7109375" customWidth="1"/>
    <col min="2" max="3" width="23.85546875" customWidth="1"/>
    <col min="4" max="4" width="23.42578125" customWidth="1"/>
    <col min="5" max="5" width="24.140625" customWidth="1"/>
    <col min="6" max="6" width="28.140625" customWidth="1"/>
    <col min="7" max="7" width="16.28515625" customWidth="1"/>
    <col min="8" max="8" width="30.5703125" customWidth="1"/>
    <col min="9" max="9" width="16.28515625" customWidth="1"/>
    <col min="10" max="10" width="13.5703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70" t="s">
        <v>0</v>
      </c>
      <c r="B1" s="132" t="s">
        <v>200</v>
      </c>
      <c r="C1" s="133"/>
      <c r="D1" s="133"/>
      <c r="E1" s="134"/>
      <c r="F1" s="9"/>
      <c r="G1" s="2"/>
      <c r="H1" s="1"/>
      <c r="I1" s="2"/>
      <c r="J1" s="2"/>
      <c r="K1" s="2"/>
      <c r="L1" s="3"/>
      <c r="N1" s="3"/>
      <c r="O1" s="3"/>
    </row>
    <row r="2" spans="1:20" s="26" customFormat="1" ht="27" customHeight="1" x14ac:dyDescent="0.25">
      <c r="A2" s="70" t="s">
        <v>1</v>
      </c>
      <c r="B2" s="135" t="s">
        <v>169</v>
      </c>
      <c r="C2" s="136"/>
      <c r="D2" s="136"/>
      <c r="E2" s="137"/>
      <c r="F2" s="23"/>
      <c r="G2" s="24"/>
      <c r="H2" s="24"/>
      <c r="I2" s="24"/>
      <c r="J2" s="24"/>
      <c r="K2" s="24"/>
      <c r="L2" s="25"/>
      <c r="N2" s="25"/>
      <c r="O2" s="25"/>
      <c r="R2" s="27"/>
      <c r="S2" s="27"/>
      <c r="T2" s="27"/>
    </row>
    <row r="3" spans="1:20" ht="14.65" customHeight="1" x14ac:dyDescent="0.25">
      <c r="A3" s="28" t="s">
        <v>2</v>
      </c>
      <c r="B3" s="47"/>
      <c r="C3" s="47"/>
      <c r="D3" s="2"/>
      <c r="E3" s="2"/>
      <c r="F3" s="2"/>
      <c r="G3" s="2"/>
      <c r="H3" s="1"/>
      <c r="I3" s="2"/>
      <c r="J3" s="2"/>
      <c r="K3" s="2"/>
      <c r="L3" s="3"/>
      <c r="N3" s="3"/>
      <c r="O3" s="3"/>
      <c r="R3" s="5"/>
      <c r="S3" s="5"/>
      <c r="T3" s="5"/>
    </row>
    <row r="4" spans="1:20" ht="30" customHeight="1" x14ac:dyDescent="0.25">
      <c r="A4" s="88" t="s">
        <v>158</v>
      </c>
      <c r="B4" s="138" t="s">
        <v>159</v>
      </c>
      <c r="C4" s="138"/>
      <c r="D4" s="138"/>
      <c r="E4" s="138" t="s">
        <v>160</v>
      </c>
      <c r="F4" s="138"/>
      <c r="G4" s="7"/>
      <c r="I4" s="7"/>
      <c r="J4" s="7"/>
      <c r="K4" s="2"/>
      <c r="R4" s="5"/>
      <c r="S4" s="5"/>
      <c r="T4" s="5"/>
    </row>
    <row r="5" spans="1:20" ht="25.15" customHeight="1" x14ac:dyDescent="0.25">
      <c r="A5" s="87">
        <f>IFERROR(AVERAGE(C7:C1048576),0)</f>
        <v>2.5205555555555557</v>
      </c>
      <c r="B5" s="139">
        <f>IFERROR(MEDIAN(C7:C1048576),0)</f>
        <v>2.5</v>
      </c>
      <c r="C5" s="139"/>
      <c r="D5" s="139"/>
      <c r="E5" s="139">
        <f>IFERROR(AVERAGEIFS(C7:C1048576,C7:C1048576,"&lt;"&amp;(A5+IFERROR(_xlfn.STDEV.S(C7:C1048576),0)),C7:C1048576,"&gt;"&amp;(A5-IFERROR(_xlfn.STDEV.S(C7:C1048576),0))),0)</f>
        <v>2.0499999999999998</v>
      </c>
      <c r="F5" s="139"/>
    </row>
    <row r="6" spans="1:20" ht="18" customHeight="1" x14ac:dyDescent="0.25">
      <c r="A6" s="76" t="s">
        <v>2</v>
      </c>
      <c r="B6" s="76"/>
      <c r="C6" s="76"/>
      <c r="D6" s="76"/>
      <c r="E6" s="76"/>
      <c r="F6" s="76"/>
    </row>
    <row r="7" spans="1:20" s="55" customFormat="1" ht="40.15" customHeight="1" x14ac:dyDescent="0.4">
      <c r="A7" s="53" t="s">
        <v>3</v>
      </c>
      <c r="B7" s="54"/>
      <c r="C7" s="54"/>
      <c r="D7" s="54"/>
      <c r="E7" s="54"/>
      <c r="F7" s="54"/>
      <c r="G7" s="54"/>
      <c r="H7" s="54"/>
      <c r="I7" s="54"/>
      <c r="J7" s="54"/>
      <c r="K7" s="54"/>
      <c r="M7" s="56"/>
      <c r="R7" s="57"/>
      <c r="S7" s="57"/>
      <c r="T7" s="57"/>
    </row>
    <row r="8" spans="1:20" s="61" customFormat="1" ht="34.9" customHeight="1" x14ac:dyDescent="0.3">
      <c r="A8" s="73" t="s">
        <v>165</v>
      </c>
      <c r="B8" s="74" t="s">
        <v>153</v>
      </c>
      <c r="C8" s="98" t="s">
        <v>1015</v>
      </c>
      <c r="D8" s="74" t="s">
        <v>5</v>
      </c>
      <c r="E8" s="74" t="s">
        <v>6</v>
      </c>
      <c r="F8" s="74" t="s">
        <v>11</v>
      </c>
      <c r="G8" s="74" t="s">
        <v>154</v>
      </c>
      <c r="H8" s="74" t="s">
        <v>7</v>
      </c>
      <c r="I8" s="74" t="s">
        <v>161</v>
      </c>
      <c r="J8" s="74" t="s">
        <v>163</v>
      </c>
      <c r="K8" s="74" t="s">
        <v>8</v>
      </c>
      <c r="N8" s="62"/>
      <c r="O8" s="62"/>
      <c r="R8" s="63"/>
      <c r="S8" s="63"/>
      <c r="T8" s="63"/>
    </row>
    <row r="9" spans="1:20" s="65" customFormat="1" ht="40.15" customHeight="1" x14ac:dyDescent="0.35">
      <c r="A9" s="78" t="s">
        <v>9</v>
      </c>
      <c r="B9" s="79"/>
      <c r="C9" s="79"/>
      <c r="D9" s="80"/>
      <c r="E9" s="80"/>
      <c r="F9" s="81"/>
      <c r="G9" s="64"/>
      <c r="H9" s="64"/>
      <c r="I9" s="64"/>
      <c r="J9" s="64"/>
      <c r="L9" s="82"/>
      <c r="Q9" s="66"/>
      <c r="R9" s="66"/>
      <c r="S9" s="66"/>
    </row>
    <row r="10" spans="1:20" s="61" customFormat="1" ht="34.9" customHeight="1" x14ac:dyDescent="0.3">
      <c r="A10" s="58" t="s">
        <v>165</v>
      </c>
      <c r="B10" s="60" t="s">
        <v>4</v>
      </c>
      <c r="C10" s="60" t="s">
        <v>1015</v>
      </c>
      <c r="D10" s="60" t="s">
        <v>152</v>
      </c>
      <c r="E10" s="128" t="s">
        <v>21</v>
      </c>
      <c r="F10" s="129"/>
      <c r="G10" s="68"/>
      <c r="H10" s="68"/>
      <c r="I10" s="68"/>
      <c r="J10" s="68"/>
      <c r="M10" s="62"/>
      <c r="N10" s="62"/>
      <c r="Q10" s="63"/>
      <c r="R10" s="63"/>
      <c r="S10" s="63"/>
    </row>
    <row r="11" spans="1:20" s="33" customFormat="1" ht="54" customHeight="1" x14ac:dyDescent="0.35">
      <c r="A11" s="36" t="s">
        <v>1018</v>
      </c>
      <c r="B11" s="51">
        <v>41.54</v>
      </c>
      <c r="C11" s="51">
        <f>B11/12</f>
        <v>3.4616666666666664</v>
      </c>
      <c r="D11" s="77" t="s">
        <v>936</v>
      </c>
      <c r="E11" s="130" t="s">
        <v>1019</v>
      </c>
      <c r="F11" s="145"/>
      <c r="G11" s="32"/>
      <c r="H11" s="32"/>
      <c r="I11" s="32"/>
      <c r="J11" s="32"/>
      <c r="L11" s="75"/>
      <c r="M11" s="35"/>
      <c r="N11" s="35"/>
      <c r="Q11" s="34"/>
      <c r="R11" s="34"/>
      <c r="S11" s="34"/>
    </row>
    <row r="12" spans="1:20" s="33" customFormat="1" ht="54" customHeight="1" x14ac:dyDescent="0.35">
      <c r="A12" s="36" t="s">
        <v>1012</v>
      </c>
      <c r="B12" s="51">
        <v>1.6</v>
      </c>
      <c r="C12" s="51">
        <v>1.6</v>
      </c>
      <c r="D12" s="77" t="s">
        <v>1014</v>
      </c>
      <c r="E12" s="130" t="s">
        <v>1013</v>
      </c>
      <c r="F12" s="145"/>
      <c r="G12" s="32"/>
      <c r="H12" s="32"/>
      <c r="I12" s="32"/>
      <c r="J12" s="32"/>
      <c r="L12" s="75"/>
      <c r="M12" s="35"/>
      <c r="N12" s="35"/>
      <c r="Q12" s="34"/>
      <c r="R12" s="34"/>
      <c r="S12" s="34"/>
    </row>
    <row r="13" spans="1:20" s="33" customFormat="1" ht="54" customHeight="1" x14ac:dyDescent="0.35">
      <c r="A13" s="36" t="s">
        <v>1016</v>
      </c>
      <c r="B13" s="51">
        <v>30</v>
      </c>
      <c r="C13" s="51">
        <f>B13/12</f>
        <v>2.5</v>
      </c>
      <c r="D13" s="77" t="s">
        <v>503</v>
      </c>
      <c r="E13" s="146" t="s">
        <v>1017</v>
      </c>
      <c r="F13" s="131"/>
      <c r="G13" s="32"/>
      <c r="H13" s="32"/>
      <c r="I13" s="32"/>
      <c r="J13" s="32"/>
      <c r="L13" s="75"/>
      <c r="M13" s="35"/>
      <c r="N13" s="35"/>
      <c r="Q13" s="34"/>
      <c r="R13" s="34"/>
      <c r="S13" s="34"/>
    </row>
    <row r="14" spans="1:20" ht="34.9" customHeight="1" x14ac:dyDescent="0.25">
      <c r="A14" s="72" t="s">
        <v>10</v>
      </c>
      <c r="B14" s="8"/>
      <c r="C14" s="95"/>
      <c r="D14" s="44"/>
      <c r="E14" s="45"/>
      <c r="F14" s="46"/>
    </row>
    <row r="15" spans="1:20" ht="34.9" customHeight="1" x14ac:dyDescent="0.25">
      <c r="A15" s="73" t="s">
        <v>11</v>
      </c>
      <c r="B15" s="74" t="s">
        <v>4</v>
      </c>
      <c r="C15" s="96"/>
      <c r="D15" s="143" t="s">
        <v>13</v>
      </c>
      <c r="E15" s="143"/>
      <c r="F15" s="144"/>
    </row>
    <row r="16" spans="1:20" ht="34.9" customHeight="1" x14ac:dyDescent="0.25">
      <c r="A16" s="39" t="s">
        <v>2</v>
      </c>
      <c r="B16" s="51"/>
      <c r="C16" s="97"/>
      <c r="D16" s="140"/>
      <c r="E16" s="141"/>
      <c r="F16" s="142"/>
    </row>
  </sheetData>
  <mergeCells count="12">
    <mergeCell ref="B1:E1"/>
    <mergeCell ref="B2:E2"/>
    <mergeCell ref="B4:D4"/>
    <mergeCell ref="E4:F4"/>
    <mergeCell ref="E10:F10"/>
    <mergeCell ref="D16:F16"/>
    <mergeCell ref="B5:D5"/>
    <mergeCell ref="E5:F5"/>
    <mergeCell ref="E12:F12"/>
    <mergeCell ref="D15:F15"/>
    <mergeCell ref="E11:F11"/>
    <mergeCell ref="E13:F13"/>
  </mergeCells>
  <conditionalFormatting sqref="G1:G3 G8">
    <cfRule type="expression" dxfId="81" priority="7">
      <formula>$G1="VALOR INCONSISTENTE"</formula>
    </cfRule>
  </conditionalFormatting>
  <conditionalFormatting sqref="A17:K22">
    <cfRule type="expression" dxfId="80" priority="6">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G4">
    <cfRule type="expression" dxfId="79" priority="5">
      <formula>$G4="VALOR INCONSISTENTE"</formula>
    </cfRule>
  </conditionalFormatting>
  <conditionalFormatting sqref="A14:K16 A9:J9 A11:J13 A10:F10">
    <cfRule type="expression" dxfId="78"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10:J10">
    <cfRule type="expression" dxfId="77" priority="1">
      <formula>AND(G10&lt;&gt;"",MOD(ROW(),2)=0,$A10&lt;&gt;"PESQUISA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hyperlinks>
    <hyperlink ref="E12" r:id="rId1" xr:uid="{94E7BB6A-D3D2-4F04-A414-B992F1133648}"/>
    <hyperlink ref="E13" r:id="rId2" xr:uid="{AAEB74D1-6096-4A6D-87BF-5B29D64143BE}"/>
    <hyperlink ref="E11" r:id="rId3" xr:uid="{22FD3CC9-AF59-411D-BAE9-0FBE111BD8CE}"/>
  </hyperlinks>
  <pageMargins left="0.4" right="0.4" top="0.6" bottom="0.6" header="0.31496062000000002" footer="0.31496062000000002"/>
  <pageSetup paperSize="9" scale="54" fitToHeight="0" orientation="landscape" cellComments="atEnd" r:id="rId4"/>
  <drawing r:id="rId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0DF07-8295-4A24-972E-F98DE1214FCF}">
  <sheetPr codeName="Planilha71">
    <pageSetUpPr fitToPage="1"/>
  </sheetPr>
  <dimension ref="A1:S17"/>
  <sheetViews>
    <sheetView showGridLines="0" zoomScale="80" zoomScaleNormal="80" workbookViewId="0">
      <pane ySplit="2" topLeftCell="A7" activePane="bottomLeft" state="frozen"/>
      <selection pane="bottomLeft" activeCell="A10" sqref="A10:XFD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201</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58.522499999999994</v>
      </c>
      <c r="B5" s="139">
        <f>IFERROR(MEDIAN(B7:B1048576),0)</f>
        <v>67.55</v>
      </c>
      <c r="C5" s="139"/>
      <c r="D5" s="139">
        <f>IFERROR(AVERAGEIFS(B7:B1048576,B7:B1048576,"&lt;"&amp;(A5+IFERROR(_xlfn.STDEV.S(B7:B1048576),0)),B7:B1048576,"&gt;"&amp;(A5-IFERROR(_xlfn.STDEV.S(B7:B1048576),0))),0)</f>
        <v>69.36333333333333</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446</v>
      </c>
      <c r="B9" s="51">
        <v>26</v>
      </c>
      <c r="C9" s="41" t="s">
        <v>169</v>
      </c>
      <c r="D9" s="41" t="s">
        <v>217</v>
      </c>
      <c r="E9" s="42" t="s">
        <v>267</v>
      </c>
      <c r="F9" s="40">
        <v>45268</v>
      </c>
      <c r="G9" s="69" t="s">
        <v>349</v>
      </c>
      <c r="H9" s="41">
        <v>71</v>
      </c>
      <c r="I9" s="41">
        <v>2023</v>
      </c>
      <c r="J9" s="43" t="s">
        <v>219</v>
      </c>
      <c r="L9" s="38"/>
      <c r="M9" s="30"/>
      <c r="N9" s="30"/>
      <c r="Q9" s="31"/>
      <c r="R9" s="31"/>
      <c r="S9" s="31"/>
    </row>
    <row r="10" spans="1:19" s="65" customFormat="1" ht="40.15" customHeight="1" x14ac:dyDescent="0.35">
      <c r="A10" s="78" t="s">
        <v>9</v>
      </c>
      <c r="B10" s="79"/>
      <c r="C10" s="79"/>
      <c r="D10" s="80"/>
      <c r="E10" s="80"/>
      <c r="F10" s="81"/>
      <c r="G10" s="64"/>
      <c r="H10" s="64"/>
      <c r="I10" s="64"/>
      <c r="J10" s="64"/>
      <c r="L10" s="82"/>
      <c r="Q10" s="66"/>
      <c r="R10" s="66"/>
      <c r="S10" s="66"/>
    </row>
    <row r="11" spans="1:19" s="61" customFormat="1" ht="34.9" customHeight="1" x14ac:dyDescent="0.3">
      <c r="A11" s="58" t="s">
        <v>165</v>
      </c>
      <c r="B11" s="60" t="s">
        <v>4</v>
      </c>
      <c r="C11" s="59" t="s">
        <v>164</v>
      </c>
      <c r="D11" s="60" t="s">
        <v>152</v>
      </c>
      <c r="E11" s="128" t="s">
        <v>21</v>
      </c>
      <c r="F11" s="129"/>
      <c r="G11" s="68"/>
      <c r="H11" s="68"/>
      <c r="I11" s="68"/>
      <c r="J11" s="68"/>
      <c r="M11" s="62"/>
      <c r="N11" s="62"/>
      <c r="Q11" s="63"/>
      <c r="R11" s="63"/>
      <c r="S11" s="63"/>
    </row>
    <row r="12" spans="1:19" s="33" customFormat="1" ht="54" customHeight="1" x14ac:dyDescent="0.35">
      <c r="A12" s="36" t="s">
        <v>1039</v>
      </c>
      <c r="B12" s="51">
        <v>67.14</v>
      </c>
      <c r="C12" s="67">
        <v>45574.490972222222</v>
      </c>
      <c r="D12" s="77" t="s">
        <v>1041</v>
      </c>
      <c r="E12" s="146" t="s">
        <v>1040</v>
      </c>
      <c r="F12" s="131"/>
      <c r="G12" s="32"/>
      <c r="H12" s="32"/>
      <c r="I12" s="32"/>
      <c r="J12" s="32"/>
      <c r="L12" s="75"/>
      <c r="M12" s="35"/>
      <c r="N12" s="35"/>
      <c r="Q12" s="34"/>
      <c r="R12" s="34"/>
      <c r="S12" s="34"/>
    </row>
    <row r="13" spans="1:19" s="33" customFormat="1" ht="54" customHeight="1" x14ac:dyDescent="0.35">
      <c r="A13" s="36" t="s">
        <v>1042</v>
      </c>
      <c r="B13" s="51">
        <v>67.959999999999994</v>
      </c>
      <c r="C13" s="67">
        <v>45574.490972222222</v>
      </c>
      <c r="D13" s="77" t="s">
        <v>1044</v>
      </c>
      <c r="E13" s="146" t="s">
        <v>1043</v>
      </c>
      <c r="F13" s="131"/>
      <c r="G13" s="32"/>
      <c r="H13" s="32"/>
      <c r="I13" s="32"/>
      <c r="J13" s="32"/>
      <c r="L13" s="75"/>
      <c r="M13" s="35"/>
      <c r="N13" s="35"/>
      <c r="Q13" s="34"/>
      <c r="R13" s="34"/>
      <c r="S13" s="34"/>
    </row>
    <row r="14" spans="1:19" s="33" customFormat="1" ht="54" customHeight="1" x14ac:dyDescent="0.35">
      <c r="A14" s="36" t="s">
        <v>800</v>
      </c>
      <c r="B14" s="51">
        <v>72.989999999999995</v>
      </c>
      <c r="C14" s="67">
        <v>45574.490972222222</v>
      </c>
      <c r="D14" s="77" t="s">
        <v>519</v>
      </c>
      <c r="E14" s="130" t="s">
        <v>801</v>
      </c>
      <c r="F14" s="131"/>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43" t="s">
        <v>13</v>
      </c>
      <c r="E16" s="143"/>
      <c r="F16" s="144"/>
      <c r="G16" s="37"/>
      <c r="H16" s="37"/>
      <c r="I16" s="37"/>
      <c r="J16" s="37"/>
      <c r="L16" s="38"/>
      <c r="M16" s="30"/>
      <c r="N16" s="30"/>
      <c r="Q16" s="31"/>
      <c r="R16" s="31"/>
      <c r="S16" s="31"/>
    </row>
    <row r="17" spans="1:19" s="29" customFormat="1" ht="54" customHeight="1" x14ac:dyDescent="0.3">
      <c r="A17" s="39" t="s">
        <v>2</v>
      </c>
      <c r="B17" s="51"/>
      <c r="C17" s="52"/>
      <c r="D17" s="140"/>
      <c r="E17" s="141"/>
      <c r="F17" s="142"/>
      <c r="G17" s="37"/>
      <c r="H17" s="37"/>
      <c r="I17" s="37"/>
      <c r="J17" s="37"/>
      <c r="L17" s="38"/>
      <c r="M17" s="30"/>
      <c r="N17" s="30"/>
      <c r="Q17" s="31"/>
      <c r="R17" s="31"/>
      <c r="S17" s="31"/>
    </row>
  </sheetData>
  <mergeCells count="12">
    <mergeCell ref="B1:D1"/>
    <mergeCell ref="B2:D2"/>
    <mergeCell ref="B4:C4"/>
    <mergeCell ref="D4:E4"/>
    <mergeCell ref="B5:C5"/>
    <mergeCell ref="D5:E5"/>
    <mergeCell ref="D16:F16"/>
    <mergeCell ref="D17:F17"/>
    <mergeCell ref="E11:F11"/>
    <mergeCell ref="E12:F12"/>
    <mergeCell ref="E13:F13"/>
    <mergeCell ref="E14:F14"/>
  </mergeCells>
  <conditionalFormatting sqref="F1:F3 F8:F9">
    <cfRule type="expression" dxfId="76" priority="6">
      <formula>$F1="VALOR INCONSISTENTE"</formula>
    </cfRule>
  </conditionalFormatting>
  <conditionalFormatting sqref="A15:J17 A12:D14 G12:J14 A9:J11">
    <cfRule type="expression" dxfId="75"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4" priority="4">
      <formula>$F4="VALOR INCONSISTENTE"</formula>
    </cfRule>
  </conditionalFormatting>
  <conditionalFormatting sqref="E12:F14">
    <cfRule type="expression" dxfId="73" priority="1">
      <formula>AND(E12&lt;&gt;"",MOD(ROW(),2)=0,$A12&lt;&gt;"PESQUISA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2" r:id="rId1" display="https://www.polishop.com.br/forma-aco-inox-para-pizza-30-cm-tramontina-2023745/p?idsku=2023185&amp;utm_source=google&amp;gad_source=4&amp;gclid=CjwKCAjwooq3BhB3EiwAYqYoElveC998Ff1GoWGq3OKnyGkcwlX4Zsmewu8UN7FePVatpwcq4OH8nxoCG5UQAvD_BwE13402460027465053356&amp;hvpone=&amp;hvptwo=&amp;hvqmt=&amp;hvdev=c&amp;hvdvcmdl=&amp;hvlocint=&amp;hvlocphy=1001686&amp;hvtargid=pla-891878523561&amp;psc=1&amp;mcid=a54952bd16cd3c5faf82fe9a22ef90af&amp;gad_source=4" xr:uid="{8B155BFE-0309-4043-9F65-5E48578F5ECC}"/>
    <hyperlink ref="E14" r:id="rId2" xr:uid="{226581FC-9E79-457E-B3F9-73D2259C1E07}"/>
    <hyperlink ref="E13" r:id="rId3" display="https://www.google.com/url?url=https://www.tramontina.com.br/forma-para-pizza-tramontina-service-em-aco-inox-30-cm/61731300.html%3Fsrsltid%3DAfmBOop2zJqtHf1xIaPl4dc3CNITJlyUV-https://lojaobrafacil.com.br/forma-para-pizza-tramontina-service-em-aco-inox-30-cm-61731300?srsltid=AfmBOorzJKzrykE-UArt8Wp04XTsp98y4vB8c6ELVbRMnGrj9Us3Y4E4JuY" xr:uid="{4D26CF93-0392-4981-B976-4732C3A02F64}"/>
  </hyperlinks>
  <pageMargins left="0.4" right="0.4" top="0.6" bottom="0.6" header="0.31496062000000002" footer="0.31496062000000002"/>
  <pageSetup paperSize="9" scale="54" fitToHeight="0" orientation="landscape" cellComments="atEnd" r:id="rId4"/>
  <drawing r:id="rId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C205A-4CC9-43C5-B9E8-09A72E2161F8}">
  <sheetPr codeName="Planilha72">
    <pageSetUpPr fitToPage="1"/>
  </sheetPr>
  <dimension ref="A1:S20"/>
  <sheetViews>
    <sheetView showGridLines="0" zoomScale="80" zoomScaleNormal="80" workbookViewId="0">
      <pane ySplit="2" topLeftCell="A3" activePane="bottomLeft" state="frozen"/>
      <selection pane="bottomLeft" activeCell="H15" sqref="H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202</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32.905000000000001</v>
      </c>
      <c r="B5" s="139">
        <f>IFERROR(MEDIAN(B7:B1048576),0)</f>
        <v>32.494999999999997</v>
      </c>
      <c r="C5" s="139"/>
      <c r="D5" s="139">
        <f>IFERROR(AVERAGEIFS(B7:B1048576,B7:B1048576,"&lt;"&amp;(A5+IFERROR(_xlfn.STDEV.S(B7:B1048576),0)),B7:B1048576,"&gt;"&amp;(A5-IFERROR(_xlfn.STDEV.S(B7:B1048576),0))),0)</f>
        <v>31.993333333333336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378</v>
      </c>
      <c r="B9" s="51">
        <v>30.99</v>
      </c>
      <c r="C9" s="41" t="s">
        <v>169</v>
      </c>
      <c r="D9" s="41" t="s">
        <v>217</v>
      </c>
      <c r="E9" s="42" t="s">
        <v>218</v>
      </c>
      <c r="F9" s="40">
        <v>45440</v>
      </c>
      <c r="G9" s="69" t="s">
        <v>379</v>
      </c>
      <c r="H9" s="41">
        <v>11</v>
      </c>
      <c r="I9" s="41">
        <v>2024</v>
      </c>
      <c r="J9" s="43" t="s">
        <v>219</v>
      </c>
      <c r="L9" s="38"/>
      <c r="M9" s="30"/>
      <c r="N9" s="30"/>
      <c r="Q9" s="31"/>
      <c r="R9" s="31"/>
      <c r="S9" s="31"/>
    </row>
    <row r="10" spans="1:19" s="29" customFormat="1" ht="52.5" customHeight="1" x14ac:dyDescent="0.3">
      <c r="A10" s="36" t="s">
        <v>742</v>
      </c>
      <c r="B10" s="51">
        <v>36.61</v>
      </c>
      <c r="C10" s="41" t="s">
        <v>743</v>
      </c>
      <c r="D10" s="41" t="s">
        <v>224</v>
      </c>
      <c r="E10" s="42">
        <v>7665456000110</v>
      </c>
      <c r="F10" s="40" t="s">
        <v>744</v>
      </c>
      <c r="G10" s="69" t="s">
        <v>745</v>
      </c>
      <c r="H10" s="41" t="s">
        <v>746</v>
      </c>
      <c r="I10" s="41">
        <v>2024</v>
      </c>
      <c r="J10" s="43" t="s">
        <v>226</v>
      </c>
      <c r="L10" s="38"/>
      <c r="M10" s="30"/>
      <c r="N10" s="30"/>
      <c r="Q10" s="31"/>
      <c r="R10" s="31"/>
      <c r="S10" s="31"/>
    </row>
    <row r="11" spans="1:19" s="29" customFormat="1" ht="52.5" customHeight="1" x14ac:dyDescent="0.3">
      <c r="A11" s="36" t="s">
        <v>380</v>
      </c>
      <c r="B11" s="51">
        <v>33.15</v>
      </c>
      <c r="C11" s="41" t="s">
        <v>230</v>
      </c>
      <c r="D11" s="41" t="s">
        <v>224</v>
      </c>
      <c r="E11" s="42" t="s">
        <v>381</v>
      </c>
      <c r="F11" s="40">
        <v>45320</v>
      </c>
      <c r="G11" s="69" t="s">
        <v>382</v>
      </c>
      <c r="H11" s="41" t="s">
        <v>383</v>
      </c>
      <c r="I11" s="41">
        <v>2024</v>
      </c>
      <c r="J11" s="43" t="s">
        <v>226</v>
      </c>
      <c r="L11" s="38"/>
      <c r="M11" s="30"/>
      <c r="N11" s="30"/>
      <c r="Q11" s="31"/>
      <c r="R11" s="31"/>
      <c r="S11" s="31"/>
    </row>
    <row r="12" spans="1:19" s="29" customFormat="1" ht="52.5" customHeight="1" x14ac:dyDescent="0.35">
      <c r="A12" s="78" t="s">
        <v>9</v>
      </c>
      <c r="B12" s="79"/>
      <c r="C12" s="79"/>
      <c r="D12" s="80"/>
      <c r="E12" s="80"/>
      <c r="F12" s="81"/>
      <c r="G12" s="64"/>
      <c r="H12" s="64"/>
      <c r="I12" s="64"/>
      <c r="J12" s="64"/>
      <c r="K12" s="65"/>
      <c r="L12" s="82"/>
      <c r="M12" s="30"/>
      <c r="N12" s="30"/>
      <c r="Q12" s="31"/>
      <c r="R12" s="31"/>
      <c r="S12" s="31"/>
    </row>
    <row r="13" spans="1:19" s="29" customFormat="1" ht="52.5" customHeight="1" x14ac:dyDescent="0.3">
      <c r="A13" s="58" t="s">
        <v>165</v>
      </c>
      <c r="B13" s="60" t="s">
        <v>4</v>
      </c>
      <c r="C13" s="59" t="s">
        <v>164</v>
      </c>
      <c r="D13" s="60" t="s">
        <v>152</v>
      </c>
      <c r="E13" s="128" t="s">
        <v>21</v>
      </c>
      <c r="F13" s="129"/>
      <c r="G13" s="68"/>
      <c r="H13" s="68"/>
      <c r="I13" s="68"/>
      <c r="J13" s="68"/>
      <c r="K13" s="61"/>
      <c r="L13" s="61"/>
      <c r="M13" s="30"/>
      <c r="N13" s="30"/>
      <c r="Q13" s="31"/>
      <c r="R13" s="31"/>
      <c r="S13" s="31"/>
    </row>
    <row r="14" spans="1:19" s="29" customFormat="1" ht="52.5" customHeight="1" x14ac:dyDescent="0.35">
      <c r="A14" s="36" t="s">
        <v>747</v>
      </c>
      <c r="B14" s="51">
        <v>28.17</v>
      </c>
      <c r="C14" s="67">
        <v>45574.489583333336</v>
      </c>
      <c r="D14" s="77" t="s">
        <v>504</v>
      </c>
      <c r="E14" s="130" t="s">
        <v>748</v>
      </c>
      <c r="F14" s="131"/>
      <c r="G14" s="32"/>
      <c r="H14" s="32"/>
      <c r="I14" s="32"/>
      <c r="J14" s="32"/>
      <c r="K14" s="33"/>
      <c r="L14" s="75"/>
      <c r="M14" s="30"/>
      <c r="N14" s="30"/>
      <c r="Q14" s="31"/>
      <c r="R14" s="31"/>
      <c r="S14" s="31"/>
    </row>
    <row r="15" spans="1:19" s="29" customFormat="1" ht="52.5" customHeight="1" x14ac:dyDescent="0.35">
      <c r="A15" s="36" t="s">
        <v>562</v>
      </c>
      <c r="B15" s="51">
        <v>31.84</v>
      </c>
      <c r="C15" s="67">
        <v>45574.489583333336</v>
      </c>
      <c r="D15" s="77" t="s">
        <v>563</v>
      </c>
      <c r="E15" s="130" t="s">
        <v>564</v>
      </c>
      <c r="F15" s="131"/>
      <c r="G15" s="32"/>
      <c r="H15" s="32"/>
      <c r="I15" s="32"/>
      <c r="J15" s="32"/>
      <c r="K15" s="33"/>
      <c r="L15" s="75"/>
      <c r="M15" s="30"/>
      <c r="N15" s="30"/>
      <c r="Q15" s="31"/>
      <c r="R15" s="31"/>
      <c r="S15" s="31"/>
    </row>
    <row r="16" spans="1:19" s="29" customFormat="1" ht="52.5" customHeight="1" x14ac:dyDescent="0.35">
      <c r="A16" s="36" t="s">
        <v>749</v>
      </c>
      <c r="B16" s="51">
        <v>36.67</v>
      </c>
      <c r="C16" s="67">
        <v>45574.489583333336</v>
      </c>
      <c r="D16" s="77" t="s">
        <v>751</v>
      </c>
      <c r="E16" s="130" t="s">
        <v>750</v>
      </c>
      <c r="F16" s="131"/>
      <c r="G16" s="32"/>
      <c r="H16" s="32"/>
      <c r="I16" s="32"/>
      <c r="J16" s="32"/>
      <c r="K16" s="33"/>
      <c r="L16" s="75"/>
      <c r="M16" s="30"/>
      <c r="N16" s="30"/>
      <c r="Q16" s="31"/>
      <c r="R16" s="31"/>
      <c r="S16" s="31"/>
    </row>
    <row r="17" spans="1:19" s="33" customFormat="1" ht="54" customHeight="1" x14ac:dyDescent="0.35">
      <c r="A17" s="72" t="s">
        <v>10</v>
      </c>
      <c r="B17" s="8"/>
      <c r="C17" s="71"/>
      <c r="D17" s="44"/>
      <c r="E17" s="45"/>
      <c r="F17" s="46"/>
      <c r="G17" s="6"/>
      <c r="H17" s="6"/>
      <c r="I17" s="6"/>
      <c r="J17" s="6"/>
      <c r="K17"/>
      <c r="L17" s="4"/>
      <c r="M17" s="35"/>
      <c r="N17" s="35"/>
      <c r="Q17" s="34"/>
      <c r="R17" s="34"/>
      <c r="S17" s="34"/>
    </row>
    <row r="18" spans="1:19" s="33" customFormat="1" ht="54" customHeight="1" x14ac:dyDescent="0.35">
      <c r="A18" s="73" t="s">
        <v>11</v>
      </c>
      <c r="B18" s="74" t="s">
        <v>4</v>
      </c>
      <c r="C18" s="74" t="s">
        <v>12</v>
      </c>
      <c r="D18" s="143" t="s">
        <v>13</v>
      </c>
      <c r="E18" s="143"/>
      <c r="F18" s="144"/>
      <c r="G18" s="37"/>
      <c r="H18" s="37"/>
      <c r="I18" s="37"/>
      <c r="J18" s="37"/>
      <c r="K18" s="29"/>
      <c r="L18" s="38"/>
      <c r="M18" s="35"/>
      <c r="N18" s="35"/>
      <c r="Q18" s="34"/>
      <c r="R18" s="34"/>
      <c r="S18" s="34"/>
    </row>
    <row r="19" spans="1:19" s="33" customFormat="1" ht="54" customHeight="1" x14ac:dyDescent="0.35">
      <c r="A19" s="39" t="s">
        <v>2</v>
      </c>
      <c r="B19" s="51"/>
      <c r="C19" s="52"/>
      <c r="D19" s="140"/>
      <c r="E19" s="141"/>
      <c r="F19" s="142"/>
      <c r="G19" s="37"/>
      <c r="H19" s="37"/>
      <c r="I19" s="37"/>
      <c r="J19" s="37"/>
      <c r="K19" s="29"/>
      <c r="L19" s="38"/>
      <c r="M19" s="35"/>
      <c r="N19" s="35"/>
      <c r="Q19" s="34"/>
      <c r="R19" s="34"/>
      <c r="S19" s="34"/>
    </row>
    <row r="20" spans="1:19" s="33" customFormat="1" ht="54" customHeight="1" x14ac:dyDescent="0.35">
      <c r="A20"/>
      <c r="B20"/>
      <c r="C20"/>
      <c r="D20"/>
      <c r="E20"/>
      <c r="F20"/>
      <c r="G20"/>
      <c r="H20"/>
      <c r="I20"/>
      <c r="J20"/>
      <c r="K20"/>
      <c r="L20"/>
      <c r="M20" s="35"/>
      <c r="N20" s="35"/>
      <c r="Q20" s="34"/>
      <c r="R20" s="34"/>
      <c r="S20" s="34"/>
    </row>
  </sheetData>
  <mergeCells count="12">
    <mergeCell ref="E13:F13"/>
    <mergeCell ref="E14:F14"/>
    <mergeCell ref="E15:F15"/>
    <mergeCell ref="D18:F18"/>
    <mergeCell ref="D19:F19"/>
    <mergeCell ref="E16:F16"/>
    <mergeCell ref="B1:D1"/>
    <mergeCell ref="B2:D2"/>
    <mergeCell ref="B4:C4"/>
    <mergeCell ref="D4:E4"/>
    <mergeCell ref="B5:C5"/>
    <mergeCell ref="D5:E5"/>
  </mergeCells>
  <conditionalFormatting sqref="F1:F3">
    <cfRule type="expression" dxfId="72" priority="8">
      <formula>$F1="VALOR INCONSISTENTE"</formula>
    </cfRule>
  </conditionalFormatting>
  <conditionalFormatting sqref="A9:J38">
    <cfRule type="expression" dxfId="71"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0" priority="6">
      <formula>$F4="VALOR INCONSISTENTE"</formula>
    </cfRule>
  </conditionalFormatting>
  <conditionalFormatting sqref="F8:F11">
    <cfRule type="expression" dxfId="69" priority="2">
      <formula>$F8="VALOR INCONSISTENTE"</formula>
    </cfRule>
  </conditionalFormatting>
  <hyperlinks>
    <hyperlink ref="E16" r:id="rId1" location="derivacao=8&amp;utm_source=google-shopping&amp;utm_medium=cpc&amp;utm_campaign=ga-shopping-todos" display="https://www.ciadafesta.com.br/forma-redonda-30x10cm-santa-catarina?utm_source=google-merchant&amp;utm_medium=referral&amp;utm_content=forma-redonda-30x10cm-santa-catarina&amp;inStock&amp;gad_source=4&amp;gclid=EAIaIQobChMI3J3BwPi6iAMVvFRIAB0uUBGTEAQYAyABEgLlwPD_BwE#derivacao=8&amp;utm_source=google-shopping&amp;utm_medium=cpc&amp;utm_campaign=ga-shopping-todos" xr:uid="{99BAEDD4-014F-4E95-AB6B-FE86F21BF7B0}"/>
  </hyperlinks>
  <pageMargins left="0.4" right="0.4" top="0.6" bottom="0.6" header="0.31496062000000002" footer="0.31496062000000002"/>
  <pageSetup paperSize="9" scale="54" fitToHeight="0" orientation="landscape" cellComments="atEnd" r:id="rId2"/>
  <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BFAFD-92E7-4B9C-90A3-ADEBAC4EA3E8}">
  <sheetPr codeName="Planilha73">
    <pageSetUpPr fitToPage="1"/>
  </sheetPr>
  <dimension ref="A1:S21"/>
  <sheetViews>
    <sheetView showGridLines="0" zoomScale="80" zoomScaleNormal="80" workbookViewId="0">
      <pane ySplit="2" topLeftCell="A3"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203</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47.181249999999991</v>
      </c>
      <c r="B5" s="139">
        <f>IFERROR(MEDIAN(B7:B1048576),0)</f>
        <v>47.75</v>
      </c>
      <c r="C5" s="139"/>
      <c r="D5" s="139">
        <f>IFERROR(AVERAGEIFS(B7:B1048576,B7:B1048576,"&lt;"&amp;(A5+IFERROR(_xlfn.STDEV.S(B7:B1048576),0)),B7:B1048576,"&gt;"&amp;(A5-IFERROR(_xlfn.STDEV.S(B7:B1048576),0))),0)</f>
        <v>50.052000000000007</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447</v>
      </c>
      <c r="B9" s="51">
        <v>49</v>
      </c>
      <c r="C9" s="41" t="s">
        <v>169</v>
      </c>
      <c r="D9" s="41" t="s">
        <v>217</v>
      </c>
      <c r="E9" s="42" t="s">
        <v>241</v>
      </c>
      <c r="F9" s="40">
        <v>45182</v>
      </c>
      <c r="G9" s="69" t="s">
        <v>295</v>
      </c>
      <c r="H9" s="41">
        <v>109</v>
      </c>
      <c r="I9" s="41">
        <v>2023</v>
      </c>
      <c r="J9" s="43" t="s">
        <v>219</v>
      </c>
      <c r="L9" s="38"/>
      <c r="M9" s="30"/>
      <c r="N9" s="30"/>
      <c r="Q9" s="31"/>
      <c r="R9" s="31"/>
      <c r="S9" s="31"/>
    </row>
    <row r="10" spans="1:19" s="29" customFormat="1" ht="52.5" customHeight="1" x14ac:dyDescent="0.3">
      <c r="A10" s="36" t="s">
        <v>448</v>
      </c>
      <c r="B10" s="51">
        <v>59.89</v>
      </c>
      <c r="C10" s="41" t="s">
        <v>169</v>
      </c>
      <c r="D10" s="41" t="s">
        <v>217</v>
      </c>
      <c r="E10" s="42" t="s">
        <v>449</v>
      </c>
      <c r="F10" s="40">
        <v>45461</v>
      </c>
      <c r="G10" s="69" t="s">
        <v>313</v>
      </c>
      <c r="H10" s="41">
        <v>25</v>
      </c>
      <c r="I10" s="41">
        <v>2024</v>
      </c>
      <c r="J10" s="43" t="s">
        <v>219</v>
      </c>
      <c r="L10" s="38"/>
      <c r="M10" s="30"/>
      <c r="N10" s="30"/>
      <c r="Q10" s="31"/>
      <c r="R10" s="31"/>
      <c r="S10" s="31"/>
    </row>
    <row r="11" spans="1:19" s="29" customFormat="1" ht="52.5" customHeight="1" x14ac:dyDescent="0.3">
      <c r="A11" s="36" t="s">
        <v>802</v>
      </c>
      <c r="B11" s="51">
        <v>35</v>
      </c>
      <c r="C11" s="41" t="s">
        <v>169</v>
      </c>
      <c r="D11" s="41" t="s">
        <v>217</v>
      </c>
      <c r="E11" s="42">
        <v>51978129000100</v>
      </c>
      <c r="F11" s="40" t="s">
        <v>673</v>
      </c>
      <c r="G11" s="69" t="s">
        <v>413</v>
      </c>
      <c r="H11" s="41" t="s">
        <v>674</v>
      </c>
      <c r="I11" s="41">
        <v>2024</v>
      </c>
      <c r="J11" s="43" t="s">
        <v>219</v>
      </c>
      <c r="L11" s="38"/>
      <c r="M11" s="30"/>
      <c r="N11" s="30"/>
      <c r="Q11" s="31"/>
      <c r="R11" s="31"/>
      <c r="S11" s="31"/>
    </row>
    <row r="12" spans="1:19" s="29" customFormat="1" ht="52.5" customHeight="1" x14ac:dyDescent="0.3">
      <c r="A12" s="36" t="s">
        <v>451</v>
      </c>
      <c r="B12" s="51">
        <v>32.299999999999997</v>
      </c>
      <c r="C12" s="41" t="s">
        <v>230</v>
      </c>
      <c r="D12" s="41" t="s">
        <v>224</v>
      </c>
      <c r="E12" s="42" t="s">
        <v>452</v>
      </c>
      <c r="F12" s="40">
        <v>45223</v>
      </c>
      <c r="G12" s="69" t="s">
        <v>453</v>
      </c>
      <c r="H12" s="41" t="s">
        <v>454</v>
      </c>
      <c r="I12" s="41">
        <v>2023</v>
      </c>
      <c r="J12" s="43" t="s">
        <v>231</v>
      </c>
      <c r="L12" s="38"/>
      <c r="M12" s="30"/>
      <c r="N12" s="30"/>
      <c r="Q12" s="31"/>
      <c r="R12" s="31"/>
      <c r="S12" s="31"/>
    </row>
    <row r="13" spans="1:19" s="29" customFormat="1" ht="52.5" customHeight="1" x14ac:dyDescent="0.3">
      <c r="A13" s="36" t="s">
        <v>803</v>
      </c>
      <c r="B13" s="51">
        <v>46.5</v>
      </c>
      <c r="C13" s="41" t="s">
        <v>230</v>
      </c>
      <c r="D13" s="41" t="s">
        <v>224</v>
      </c>
      <c r="E13" s="42">
        <v>1666750000160</v>
      </c>
      <c r="F13" s="40" t="s">
        <v>804</v>
      </c>
      <c r="G13" s="69" t="s">
        <v>805</v>
      </c>
      <c r="H13" s="41" t="s">
        <v>806</v>
      </c>
      <c r="I13" s="41">
        <v>2023</v>
      </c>
      <c r="J13" s="43" t="s">
        <v>231</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605</v>
      </c>
      <c r="B16" s="51">
        <v>56.9</v>
      </c>
      <c r="C16" s="67">
        <v>45574.490972222222</v>
      </c>
      <c r="D16" s="77" t="s">
        <v>504</v>
      </c>
      <c r="E16" s="130" t="s">
        <v>606</v>
      </c>
      <c r="F16" s="131"/>
      <c r="G16" s="32"/>
      <c r="H16" s="32"/>
      <c r="I16" s="32"/>
      <c r="J16" s="32"/>
      <c r="L16" s="75"/>
      <c r="M16" s="35"/>
      <c r="N16" s="35"/>
      <c r="Q16" s="34"/>
      <c r="R16" s="34"/>
      <c r="S16" s="34"/>
    </row>
    <row r="17" spans="1:19" s="33" customFormat="1" ht="54" customHeight="1" x14ac:dyDescent="0.35">
      <c r="A17" s="36" t="s">
        <v>607</v>
      </c>
      <c r="B17" s="51">
        <v>42.9</v>
      </c>
      <c r="C17" s="67">
        <v>45574.490972222222</v>
      </c>
      <c r="D17" s="77" t="s">
        <v>503</v>
      </c>
      <c r="E17" s="130" t="s">
        <v>608</v>
      </c>
      <c r="F17" s="131"/>
      <c r="G17" s="32"/>
      <c r="H17" s="32"/>
      <c r="I17" s="32"/>
      <c r="J17" s="32"/>
      <c r="L17" s="75"/>
      <c r="M17" s="35"/>
      <c r="N17" s="35"/>
      <c r="Q17" s="34"/>
      <c r="R17" s="34"/>
      <c r="S17" s="34"/>
    </row>
    <row r="18" spans="1:19" s="33" customFormat="1" ht="54" customHeight="1" x14ac:dyDescent="0.35">
      <c r="A18" s="36" t="s">
        <v>609</v>
      </c>
      <c r="B18" s="51">
        <v>54.96</v>
      </c>
      <c r="C18" s="67">
        <v>45574.490972222222</v>
      </c>
      <c r="D18" s="77" t="s">
        <v>520</v>
      </c>
      <c r="E18" s="130" t="s">
        <v>610</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68" priority="15">
      <formula>$F1="VALOR INCONSISTENTE"</formula>
    </cfRule>
  </conditionalFormatting>
  <conditionalFormatting sqref="A9:J10 A12:J12 A14:J15 A16:D16 G16:J16 A17:J23">
    <cfRule type="expression" dxfId="67"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6" priority="13">
      <formula>$F4="VALOR INCONSISTENTE"</formula>
    </cfRule>
  </conditionalFormatting>
  <conditionalFormatting sqref="E16:F16">
    <cfRule type="expression" dxfId="65" priority="1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1:J11">
    <cfRule type="expression" dxfId="64" priority="6">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3:J13">
    <cfRule type="expression" dxfId="63" priority="1">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F7B0B-03AE-4658-9A9E-9572696B9F33}">
  <sheetPr codeName="Planilha74">
    <pageSetUpPr fitToPage="1"/>
  </sheetPr>
  <dimension ref="A1:S21"/>
  <sheetViews>
    <sheetView showGridLines="0" zoomScale="80" zoomScaleNormal="80" workbookViewId="0">
      <pane ySplit="2" topLeftCell="A5" activePane="bottomLeft" state="frozen"/>
      <selection pane="bottomLeft" activeCell="A13" sqref="A13:J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204</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6.3687500000000004</v>
      </c>
      <c r="B5" s="139">
        <f>IFERROR(MEDIAN(B7:B1048576),0)</f>
        <v>6.2</v>
      </c>
      <c r="C5" s="139"/>
      <c r="D5" s="139">
        <f>IFERROR(AVERAGEIFS(B7:B1048576,B7:B1048576,"&lt;"&amp;(A5+IFERROR(_xlfn.STDEV.S(B7:B1048576),0)),B7:B1048576,"&gt;"&amp;(A5-IFERROR(_xlfn.STDEV.S(B7:B1048576),0))),0)</f>
        <v>6.194</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455</v>
      </c>
      <c r="B9" s="51">
        <v>7.87</v>
      </c>
      <c r="C9" s="41" t="s">
        <v>169</v>
      </c>
      <c r="D9" s="41" t="s">
        <v>217</v>
      </c>
      <c r="E9" s="42" t="s">
        <v>241</v>
      </c>
      <c r="F9" s="40">
        <v>45182</v>
      </c>
      <c r="G9" s="69" t="s">
        <v>295</v>
      </c>
      <c r="H9" s="41">
        <v>109</v>
      </c>
      <c r="I9" s="41">
        <v>2023</v>
      </c>
      <c r="J9" s="43" t="s">
        <v>219</v>
      </c>
      <c r="L9" s="38"/>
      <c r="M9" s="30"/>
      <c r="N9" s="30"/>
      <c r="Q9" s="31"/>
      <c r="R9" s="31"/>
      <c r="S9" s="31"/>
    </row>
    <row r="10" spans="1:19" s="29" customFormat="1" ht="52.5" customHeight="1" x14ac:dyDescent="0.3">
      <c r="A10" s="36" t="s">
        <v>456</v>
      </c>
      <c r="B10" s="51">
        <v>4.62</v>
      </c>
      <c r="C10" s="41" t="s">
        <v>169</v>
      </c>
      <c r="D10" s="41" t="s">
        <v>217</v>
      </c>
      <c r="E10" s="42" t="s">
        <v>241</v>
      </c>
      <c r="F10" s="40">
        <v>45188</v>
      </c>
      <c r="G10" s="69" t="s">
        <v>457</v>
      </c>
      <c r="H10" s="41">
        <v>40</v>
      </c>
      <c r="I10" s="41">
        <v>2023</v>
      </c>
      <c r="J10" s="43" t="s">
        <v>294</v>
      </c>
      <c r="L10" s="38"/>
      <c r="M10" s="30"/>
      <c r="N10" s="30"/>
      <c r="Q10" s="31"/>
      <c r="R10" s="31"/>
      <c r="S10" s="31"/>
    </row>
    <row r="11" spans="1:19" s="29" customFormat="1" ht="52.5" customHeight="1" x14ac:dyDescent="0.3">
      <c r="A11" s="36" t="s">
        <v>1045</v>
      </c>
      <c r="B11" s="51">
        <v>7.49</v>
      </c>
      <c r="C11" s="41" t="s">
        <v>169</v>
      </c>
      <c r="D11" s="41" t="s">
        <v>217</v>
      </c>
      <c r="E11" s="42">
        <v>51978129000100</v>
      </c>
      <c r="F11" s="40" t="s">
        <v>1046</v>
      </c>
      <c r="G11" s="69" t="s">
        <v>1047</v>
      </c>
      <c r="H11" s="41" t="s">
        <v>693</v>
      </c>
      <c r="I11" s="41">
        <v>2024</v>
      </c>
      <c r="J11" s="43" t="s">
        <v>219</v>
      </c>
      <c r="L11" s="38"/>
      <c r="M11" s="30"/>
      <c r="N11" s="30"/>
      <c r="Q11" s="31"/>
      <c r="R11" s="31"/>
      <c r="S11" s="31"/>
    </row>
    <row r="12" spans="1:19" s="29" customFormat="1" ht="52.5" customHeight="1" x14ac:dyDescent="0.3">
      <c r="A12" s="36" t="s">
        <v>458</v>
      </c>
      <c r="B12" s="51">
        <v>6</v>
      </c>
      <c r="C12" s="41" t="s">
        <v>309</v>
      </c>
      <c r="D12" s="41" t="s">
        <v>234</v>
      </c>
      <c r="E12" s="42" t="s">
        <v>241</v>
      </c>
      <c r="F12" s="40">
        <v>45205</v>
      </c>
      <c r="G12" s="69" t="s">
        <v>370</v>
      </c>
      <c r="H12" s="94" t="s">
        <v>371</v>
      </c>
      <c r="I12" s="41">
        <v>2023</v>
      </c>
      <c r="J12" s="43" t="s">
        <v>237</v>
      </c>
      <c r="L12" s="38"/>
      <c r="M12" s="30"/>
      <c r="N12" s="30"/>
      <c r="Q12" s="31"/>
      <c r="R12" s="31"/>
      <c r="S12" s="31"/>
    </row>
    <row r="13" spans="1:19" s="29" customFormat="1" ht="52.5" customHeight="1" x14ac:dyDescent="0.3">
      <c r="A13" s="36" t="s">
        <v>1048</v>
      </c>
      <c r="B13" s="51">
        <v>5.9</v>
      </c>
      <c r="C13" s="41" t="s">
        <v>169</v>
      </c>
      <c r="D13" s="41" t="s">
        <v>217</v>
      </c>
      <c r="E13" s="42">
        <v>51978129000100</v>
      </c>
      <c r="F13" s="40" t="s">
        <v>704</v>
      </c>
      <c r="G13" s="69" t="s">
        <v>1049</v>
      </c>
      <c r="H13" s="41" t="s">
        <v>831</v>
      </c>
      <c r="I13" s="41">
        <v>2024</v>
      </c>
      <c r="J13" s="43" t="s">
        <v>219</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612</v>
      </c>
      <c r="B16" s="51">
        <v>6.67</v>
      </c>
      <c r="C16" s="67">
        <v>45574.490972222222</v>
      </c>
      <c r="D16" s="77" t="s">
        <v>613</v>
      </c>
      <c r="E16" s="130" t="s">
        <v>614</v>
      </c>
      <c r="F16" s="131"/>
      <c r="G16" s="32"/>
      <c r="H16" s="32"/>
      <c r="I16" s="32"/>
      <c r="J16" s="32"/>
      <c r="L16" s="75"/>
      <c r="M16" s="35"/>
      <c r="N16" s="35"/>
      <c r="Q16" s="34"/>
      <c r="R16" s="34"/>
      <c r="S16" s="34"/>
    </row>
    <row r="17" spans="1:19" s="33" customFormat="1" ht="54" customHeight="1" x14ac:dyDescent="0.35">
      <c r="A17" s="36" t="s">
        <v>615</v>
      </c>
      <c r="B17" s="51">
        <v>6.23</v>
      </c>
      <c r="C17" s="67">
        <v>45574.490972222222</v>
      </c>
      <c r="D17" s="77" t="s">
        <v>616</v>
      </c>
      <c r="E17" s="130" t="s">
        <v>617</v>
      </c>
      <c r="F17" s="131"/>
      <c r="G17" s="32"/>
      <c r="H17" s="32"/>
      <c r="I17" s="32"/>
      <c r="J17" s="32"/>
      <c r="L17" s="75"/>
      <c r="M17" s="35"/>
      <c r="N17" s="35"/>
      <c r="Q17" s="34"/>
      <c r="R17" s="34"/>
      <c r="S17" s="34"/>
    </row>
    <row r="18" spans="1:19" s="33" customFormat="1" ht="54" customHeight="1" x14ac:dyDescent="0.35">
      <c r="A18" s="36" t="s">
        <v>618</v>
      </c>
      <c r="B18" s="51">
        <v>6.17</v>
      </c>
      <c r="C18" s="67">
        <v>45574.490972222222</v>
      </c>
      <c r="D18" s="77" t="s">
        <v>619</v>
      </c>
      <c r="E18" s="130" t="s">
        <v>620</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62" priority="6">
      <formula>$F1="VALOR INCONSISTENTE"</formula>
    </cfRule>
  </conditionalFormatting>
  <conditionalFormatting sqref="A19:J39 A16:D18 G16:J18 A9:J15">
    <cfRule type="expression" dxfId="61"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0" priority="4">
      <formula>$F4="VALOR INCONSISTENTE"</formula>
    </cfRule>
  </conditionalFormatting>
  <conditionalFormatting sqref="E16:F18">
    <cfRule type="expression" dxfId="59" priority="1">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215F8-284F-48BA-B87E-2C1F1DA0159B}">
  <sheetPr codeName="Planilha75">
    <pageSetUpPr fitToPage="1"/>
  </sheetPr>
  <dimension ref="A1:S21"/>
  <sheetViews>
    <sheetView showGridLines="0" zoomScale="80" zoomScaleNormal="80" workbookViewId="0">
      <pane ySplit="2" topLeftCell="A11" activePane="bottomLeft" state="frozen"/>
      <selection pane="bottomLeft" activeCell="A13" sqref="A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205</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204.12125</v>
      </c>
      <c r="B5" s="139">
        <f>IFERROR(MEDIAN(B7:B1048576),0)</f>
        <v>219.495</v>
      </c>
      <c r="C5" s="139"/>
      <c r="D5" s="139">
        <f>IFERROR(AVERAGEIFS(B7:B1048576,B7:B1048576,"&lt;"&amp;(A5+IFERROR(_xlfn.STDEV.S(B7:B1048576),0)),B7:B1048576,"&gt;"&amp;(A5-IFERROR(_xlfn.STDEV.S(B7:B1048576),0))),0)</f>
        <v>216.56714285714287</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459</v>
      </c>
      <c r="B9" s="51">
        <v>240</v>
      </c>
      <c r="C9" s="41" t="s">
        <v>169</v>
      </c>
      <c r="D9" s="41" t="s">
        <v>217</v>
      </c>
      <c r="E9" s="42" t="s">
        <v>306</v>
      </c>
      <c r="F9" s="40">
        <v>45295</v>
      </c>
      <c r="G9" s="69" t="s">
        <v>307</v>
      </c>
      <c r="H9" s="41">
        <v>2</v>
      </c>
      <c r="I9" s="41">
        <v>2024</v>
      </c>
      <c r="J9" s="43" t="s">
        <v>223</v>
      </c>
      <c r="L9" s="38"/>
      <c r="M9" s="30"/>
      <c r="N9" s="30"/>
      <c r="Q9" s="31"/>
      <c r="R9" s="31"/>
      <c r="S9" s="31"/>
    </row>
    <row r="10" spans="1:19" s="29" customFormat="1" ht="52.5" customHeight="1" x14ac:dyDescent="0.3">
      <c r="A10" s="36" t="s">
        <v>460</v>
      </c>
      <c r="B10" s="51">
        <v>195</v>
      </c>
      <c r="C10" s="41" t="s">
        <v>169</v>
      </c>
      <c r="D10" s="41" t="s">
        <v>217</v>
      </c>
      <c r="E10" s="42" t="s">
        <v>450</v>
      </c>
      <c r="F10" s="40">
        <v>45251</v>
      </c>
      <c r="G10" s="69" t="s">
        <v>317</v>
      </c>
      <c r="H10" s="41">
        <v>43</v>
      </c>
      <c r="I10" s="41">
        <v>2023</v>
      </c>
      <c r="J10" s="43" t="s">
        <v>223</v>
      </c>
      <c r="L10" s="38"/>
      <c r="M10" s="30"/>
      <c r="N10" s="30"/>
      <c r="Q10" s="31"/>
      <c r="R10" s="31"/>
      <c r="S10" s="31"/>
    </row>
    <row r="11" spans="1:19" s="29" customFormat="1" ht="52.5" customHeight="1" x14ac:dyDescent="0.3">
      <c r="A11" s="36" t="s">
        <v>461</v>
      </c>
      <c r="B11" s="51">
        <v>218.99</v>
      </c>
      <c r="C11" s="41" t="s">
        <v>169</v>
      </c>
      <c r="D11" s="41" t="s">
        <v>217</v>
      </c>
      <c r="E11" s="42" t="s">
        <v>218</v>
      </c>
      <c r="F11" s="40">
        <v>45240</v>
      </c>
      <c r="G11" s="69" t="s">
        <v>367</v>
      </c>
      <c r="H11" s="41">
        <v>35</v>
      </c>
      <c r="I11" s="41">
        <v>2023</v>
      </c>
      <c r="J11" s="43" t="s">
        <v>223</v>
      </c>
      <c r="L11" s="38"/>
      <c r="M11" s="30"/>
      <c r="N11" s="30"/>
      <c r="Q11" s="31"/>
      <c r="R11" s="31"/>
      <c r="S11" s="31"/>
    </row>
    <row r="12" spans="1:19" s="29" customFormat="1" ht="52.5" customHeight="1" x14ac:dyDescent="0.3">
      <c r="A12" s="36" t="s">
        <v>462</v>
      </c>
      <c r="B12" s="51">
        <v>161.80000000000001</v>
      </c>
      <c r="C12" s="41" t="s">
        <v>169</v>
      </c>
      <c r="D12" s="41" t="s">
        <v>217</v>
      </c>
      <c r="E12" s="42" t="s">
        <v>218</v>
      </c>
      <c r="F12" s="40">
        <v>45397</v>
      </c>
      <c r="G12" s="69" t="s">
        <v>266</v>
      </c>
      <c r="H12" s="41">
        <v>4</v>
      </c>
      <c r="I12" s="41">
        <v>2024</v>
      </c>
      <c r="J12" s="43" t="s">
        <v>219</v>
      </c>
      <c r="L12" s="38"/>
      <c r="M12" s="30"/>
      <c r="N12" s="30"/>
      <c r="Q12" s="31"/>
      <c r="R12" s="31"/>
      <c r="S12" s="31"/>
    </row>
    <row r="13" spans="1:19" s="29" customFormat="1" ht="52.5" customHeight="1" x14ac:dyDescent="0.3">
      <c r="A13" s="36" t="s">
        <v>463</v>
      </c>
      <c r="B13" s="51">
        <v>245.99</v>
      </c>
      <c r="C13" s="41" t="s">
        <v>227</v>
      </c>
      <c r="D13" s="41" t="s">
        <v>228</v>
      </c>
      <c r="E13" s="42" t="s">
        <v>333</v>
      </c>
      <c r="F13" s="40">
        <v>45216</v>
      </c>
      <c r="G13" s="69" t="s">
        <v>278</v>
      </c>
      <c r="H13" s="41">
        <v>166</v>
      </c>
      <c r="I13" s="41">
        <v>2023</v>
      </c>
      <c r="J13" s="43" t="s">
        <v>229</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621</v>
      </c>
      <c r="B16" s="51">
        <v>220</v>
      </c>
      <c r="C16" s="67">
        <v>45574.490972222222</v>
      </c>
      <c r="D16" s="77" t="s">
        <v>503</v>
      </c>
      <c r="E16" s="130" t="s">
        <v>622</v>
      </c>
      <c r="F16" s="131"/>
      <c r="G16" s="32"/>
      <c r="H16" s="32"/>
      <c r="I16" s="32"/>
      <c r="J16" s="32"/>
      <c r="L16" s="75"/>
      <c r="M16" s="35"/>
      <c r="N16" s="35"/>
      <c r="Q16" s="34"/>
      <c r="R16" s="34"/>
      <c r="S16" s="34"/>
    </row>
    <row r="17" spans="1:19" s="33" customFormat="1" ht="54" customHeight="1" x14ac:dyDescent="0.35">
      <c r="A17" s="36" t="s">
        <v>623</v>
      </c>
      <c r="B17" s="51">
        <v>117</v>
      </c>
      <c r="C17" s="67">
        <v>45574.490972222222</v>
      </c>
      <c r="D17" s="77" t="s">
        <v>518</v>
      </c>
      <c r="E17" s="130" t="s">
        <v>624</v>
      </c>
      <c r="F17" s="131"/>
      <c r="G17" s="32"/>
      <c r="H17" s="32"/>
      <c r="I17" s="32"/>
      <c r="J17" s="32"/>
      <c r="L17" s="75"/>
      <c r="M17" s="35"/>
      <c r="N17" s="35"/>
      <c r="Q17" s="34"/>
      <c r="R17" s="34"/>
      <c r="S17" s="34"/>
    </row>
    <row r="18" spans="1:19" s="33" customFormat="1" ht="54" customHeight="1" x14ac:dyDescent="0.35">
      <c r="A18" s="36" t="s">
        <v>807</v>
      </c>
      <c r="B18" s="51">
        <v>234.19</v>
      </c>
      <c r="C18" s="67">
        <v>45574.490972222222</v>
      </c>
      <c r="D18" s="77" t="s">
        <v>554</v>
      </c>
      <c r="E18" s="130" t="s">
        <v>808</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58" priority="6">
      <formula>$F1="VALOR INCONSISTENTE"</formula>
    </cfRule>
  </conditionalFormatting>
  <conditionalFormatting sqref="A19:J39 A9:J15 A16:D18 G16:J18">
    <cfRule type="expression" dxfId="57"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6" priority="4">
      <formula>$F4="VALOR INCONSISTENTE"</formula>
    </cfRule>
  </conditionalFormatting>
  <conditionalFormatting sqref="E16:F18">
    <cfRule type="expression" dxfId="55" priority="1">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8" r:id="rId1" xr:uid="{0A074FFA-11B9-46B6-B446-F38980346AA0}"/>
  </hyperlinks>
  <pageMargins left="0.4" right="0.4" top="0.6" bottom="0.6" header="0.31496062000000002" footer="0.31496062000000002"/>
  <pageSetup paperSize="9" scale="54" fitToHeight="0" orientation="landscape" cellComments="atEnd" r:id="rId2"/>
  <drawing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76463-B512-4D54-A1F3-AE77108554A4}">
  <sheetPr codeName="Planilha76">
    <pageSetUpPr fitToPage="1"/>
  </sheetPr>
  <dimension ref="A1:S20"/>
  <sheetViews>
    <sheetView showGridLines="0" zoomScale="80" zoomScaleNormal="80" workbookViewId="0">
      <pane ySplit="2" topLeftCell="A3" activePane="bottomLeft" state="frozen"/>
      <selection pane="bottomLeft" activeCell="E17" sqref="E17:F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206</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156.8942857142857</v>
      </c>
      <c r="B5" s="139">
        <f>IFERROR(MEDIAN(B7:B1048576),0)</f>
        <v>154.99</v>
      </c>
      <c r="C5" s="139"/>
      <c r="D5" s="139">
        <f>IFERROR(AVERAGEIFS(B7:B1048576,B7:B1048576,"&lt;"&amp;(A5+IFERROR(_xlfn.STDEV.S(B7:B1048576),0)),B7:B1048576,"&gt;"&amp;(A5-IFERROR(_xlfn.STDEV.S(B7:B1048576),0))),0)</f>
        <v>160.99250000000001</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464</v>
      </c>
      <c r="B9" s="51">
        <v>154.09</v>
      </c>
      <c r="C9" s="41" t="s">
        <v>169</v>
      </c>
      <c r="D9" s="41" t="s">
        <v>217</v>
      </c>
      <c r="E9" s="42" t="s">
        <v>449</v>
      </c>
      <c r="F9" s="40">
        <v>45461</v>
      </c>
      <c r="G9" s="69" t="s">
        <v>313</v>
      </c>
      <c r="H9" s="41">
        <v>25</v>
      </c>
      <c r="I9" s="41">
        <v>2024</v>
      </c>
      <c r="J9" s="43" t="s">
        <v>219</v>
      </c>
      <c r="L9" s="38"/>
      <c r="M9" s="30"/>
      <c r="N9" s="30"/>
      <c r="Q9" s="31"/>
      <c r="R9" s="31"/>
      <c r="S9" s="31"/>
    </row>
    <row r="10" spans="1:19" s="29" customFormat="1" ht="52.5" customHeight="1" x14ac:dyDescent="0.3">
      <c r="A10" s="36" t="s">
        <v>1050</v>
      </c>
      <c r="B10" s="51">
        <v>140.87</v>
      </c>
      <c r="C10" s="41" t="s">
        <v>169</v>
      </c>
      <c r="D10" s="41" t="s">
        <v>217</v>
      </c>
      <c r="E10" s="42">
        <v>51978129000100</v>
      </c>
      <c r="F10" s="40" t="s">
        <v>704</v>
      </c>
      <c r="G10" s="69" t="s">
        <v>324</v>
      </c>
      <c r="H10" s="41" t="s">
        <v>723</v>
      </c>
      <c r="I10" s="41">
        <v>2024</v>
      </c>
      <c r="J10" s="43" t="s">
        <v>219</v>
      </c>
      <c r="L10" s="38"/>
      <c r="M10" s="30"/>
      <c r="N10" s="30"/>
      <c r="Q10" s="31"/>
      <c r="R10" s="31"/>
      <c r="S10" s="31"/>
    </row>
    <row r="11" spans="1:19" s="29" customFormat="1" ht="52.5" customHeight="1" x14ac:dyDescent="0.3">
      <c r="A11" s="36" t="s">
        <v>1051</v>
      </c>
      <c r="B11" s="51">
        <v>169.9</v>
      </c>
      <c r="C11" s="41" t="s">
        <v>169</v>
      </c>
      <c r="D11" s="41" t="s">
        <v>234</v>
      </c>
      <c r="E11" s="42">
        <v>17864155000179</v>
      </c>
      <c r="F11" s="40" t="s">
        <v>1052</v>
      </c>
      <c r="G11" s="69" t="s">
        <v>1053</v>
      </c>
      <c r="H11" s="41" t="s">
        <v>1054</v>
      </c>
      <c r="I11" s="41">
        <v>2024</v>
      </c>
      <c r="J11" s="43" t="s">
        <v>237</v>
      </c>
      <c r="L11" s="38"/>
      <c r="M11" s="30"/>
      <c r="N11" s="30"/>
      <c r="Q11" s="31"/>
      <c r="R11" s="31"/>
      <c r="S11" s="31"/>
    </row>
    <row r="12" spans="1:19" s="29" customFormat="1" ht="52.5" customHeight="1" x14ac:dyDescent="0.3">
      <c r="A12" s="36" t="s">
        <v>465</v>
      </c>
      <c r="B12" s="51">
        <v>139.43</v>
      </c>
      <c r="C12" s="41" t="s">
        <v>263</v>
      </c>
      <c r="D12" s="41" t="s">
        <v>228</v>
      </c>
      <c r="E12" s="42" t="s">
        <v>287</v>
      </c>
      <c r="F12" s="40">
        <v>45219</v>
      </c>
      <c r="G12" s="69" t="s">
        <v>331</v>
      </c>
      <c r="H12" s="41">
        <v>46</v>
      </c>
      <c r="I12" s="41">
        <v>2023</v>
      </c>
      <c r="J12" s="43" t="s">
        <v>229</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625</v>
      </c>
      <c r="B15" s="51">
        <v>173.99</v>
      </c>
      <c r="C15" s="67">
        <v>45574.491666666669</v>
      </c>
      <c r="D15" s="77" t="s">
        <v>504</v>
      </c>
      <c r="E15" s="130" t="s">
        <v>626</v>
      </c>
      <c r="F15" s="131"/>
      <c r="G15" s="32"/>
      <c r="H15" s="32"/>
      <c r="I15" s="32"/>
      <c r="J15" s="32"/>
      <c r="L15" s="75"/>
      <c r="M15" s="35"/>
      <c r="N15" s="35"/>
      <c r="Q15" s="34"/>
      <c r="R15" s="34"/>
      <c r="S15" s="34"/>
    </row>
    <row r="16" spans="1:19" s="33" customFormat="1" ht="54" customHeight="1" x14ac:dyDescent="0.35">
      <c r="A16" s="36" t="s">
        <v>627</v>
      </c>
      <c r="B16" s="51">
        <v>164.99</v>
      </c>
      <c r="C16" s="67">
        <v>45574.491666666669</v>
      </c>
      <c r="D16" s="77" t="s">
        <v>514</v>
      </c>
      <c r="E16" s="130" t="s">
        <v>628</v>
      </c>
      <c r="F16" s="131"/>
      <c r="G16" s="32"/>
      <c r="H16" s="32"/>
      <c r="I16" s="32"/>
      <c r="J16" s="32"/>
      <c r="L16" s="75"/>
      <c r="M16" s="35"/>
      <c r="N16" s="35"/>
      <c r="Q16" s="34"/>
      <c r="R16" s="34"/>
      <c r="S16" s="34"/>
    </row>
    <row r="17" spans="1:19" s="33" customFormat="1" ht="54" customHeight="1" x14ac:dyDescent="0.35">
      <c r="A17" s="36" t="s">
        <v>809</v>
      </c>
      <c r="B17" s="51">
        <v>154.99</v>
      </c>
      <c r="C17" s="67">
        <v>45574.491666666669</v>
      </c>
      <c r="D17" s="77" t="s">
        <v>567</v>
      </c>
      <c r="E17" s="130" t="s">
        <v>810</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54" priority="6">
      <formula>$F1="VALOR INCONSISTENTE"</formula>
    </cfRule>
  </conditionalFormatting>
  <conditionalFormatting sqref="A9:J14 A18:J28 A15:D17 G15:J17">
    <cfRule type="expression" dxfId="53"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2" priority="4">
      <formula>$F4="VALOR INCONSISTENTE"</formula>
    </cfRule>
  </conditionalFormatting>
  <conditionalFormatting sqref="E15:F17">
    <cfRule type="expression" dxfId="51" priority="1">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6" r:id="rId1" display="https://www.google.com/url?url=https://www.amazon.com.br/Pipoqueira-Alum%25C3%25ADnio-Hotel-Industrial-Refor%25C3%25A7ado/dp/B0BH6B3C2R%3Fsource%3Dps-sl-shoppingads-lpcontext%26ref_%3Dfplfs%26psc%3D1%26smid%3DA3095DI4YE3Q5K&amp;rct=j&amp;q=&amp;esrc=s&amp;opi=95576897&amp;sa=U&amp;ved=0ahUKEwiXhfKvz7iIAxXmrZUCHeyPABsQgOUECIsI&amp;usg=AOvVaw0mVbMpuMaeYb-4wA0-dEZC" xr:uid="{F53F2BCE-3FE0-47F4-8FA8-70C90E0D78EC}"/>
    <hyperlink ref="E17" r:id="rId2" xr:uid="{2887473F-18A7-42CD-A155-E4CF650B16D8}"/>
  </hyperlinks>
  <pageMargins left="0.4" right="0.4" top="0.6" bottom="0.6" header="0.31496062000000002" footer="0.31496062000000002"/>
  <pageSetup paperSize="9" scale="54" fitToHeight="0" orientation="landscape" cellComments="atEnd" r:id="rId3"/>
  <drawing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F71AF-CFB9-45AD-AAF9-9F6CB6E02C5B}">
  <sheetPr codeName="Planilha77">
    <pageSetUpPr fitToPage="1"/>
  </sheetPr>
  <dimension ref="A1:S20"/>
  <sheetViews>
    <sheetView showGridLines="0" zoomScale="80" zoomScaleNormal="80" workbookViewId="0">
      <pane ySplit="2" topLeftCell="A3" activePane="bottomLeft" state="frozen"/>
      <selection pane="bottomLeft" activeCell="A10" sqref="A10:J1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207</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3.97</v>
      </c>
      <c r="B5" s="139">
        <f>IFERROR(MEDIAN(B7:B1048576),0)</f>
        <v>4.2</v>
      </c>
      <c r="C5" s="139"/>
      <c r="D5" s="139">
        <f>IFERROR(AVERAGEIFS(B7:B1048576,B7:B1048576,"&lt;"&amp;(A5+IFERROR(_xlfn.STDEV.S(B7:B1048576),0)),B7:B1048576,"&gt;"&amp;(A5-IFERROR(_xlfn.STDEV.S(B7:B1048576),0))),0)</f>
        <v>4.4749999999999996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466</v>
      </c>
      <c r="B9" s="51">
        <v>1.7</v>
      </c>
      <c r="C9" s="41" t="s">
        <v>169</v>
      </c>
      <c r="D9" s="41" t="s">
        <v>217</v>
      </c>
      <c r="E9" s="42" t="s">
        <v>467</v>
      </c>
      <c r="F9" s="40">
        <v>45362</v>
      </c>
      <c r="G9" s="69" t="s">
        <v>272</v>
      </c>
      <c r="H9" s="41">
        <v>300003</v>
      </c>
      <c r="I9" s="41">
        <v>2024</v>
      </c>
      <c r="J9" s="43" t="s">
        <v>219</v>
      </c>
      <c r="L9" s="38"/>
      <c r="M9" s="30"/>
      <c r="N9" s="30"/>
      <c r="Q9" s="31"/>
      <c r="R9" s="31"/>
      <c r="S9" s="31"/>
    </row>
    <row r="10" spans="1:19" s="29" customFormat="1" ht="52.5" customHeight="1" x14ac:dyDescent="0.3">
      <c r="A10" s="36" t="s">
        <v>1058</v>
      </c>
      <c r="B10" s="51">
        <v>4.2</v>
      </c>
      <c r="C10" s="41" t="s">
        <v>227</v>
      </c>
      <c r="D10" s="41" t="s">
        <v>228</v>
      </c>
      <c r="E10" s="42">
        <v>19892438000150</v>
      </c>
      <c r="F10" s="40" t="s">
        <v>1059</v>
      </c>
      <c r="G10" s="69" t="s">
        <v>369</v>
      </c>
      <c r="H10" s="41" t="s">
        <v>785</v>
      </c>
      <c r="I10" s="41">
        <v>2024</v>
      </c>
      <c r="J10" s="43" t="s">
        <v>229</v>
      </c>
      <c r="L10" s="38"/>
      <c r="M10" s="30"/>
      <c r="N10" s="30"/>
      <c r="Q10" s="31"/>
      <c r="R10" s="31"/>
      <c r="S10" s="31"/>
    </row>
    <row r="11" spans="1:19" s="29" customFormat="1" ht="52.5" customHeight="1" x14ac:dyDescent="0.3">
      <c r="A11" s="36" t="s">
        <v>1060</v>
      </c>
      <c r="B11" s="51">
        <v>6.99</v>
      </c>
      <c r="C11" s="41" t="s">
        <v>252</v>
      </c>
      <c r="D11" s="41" t="s">
        <v>224</v>
      </c>
      <c r="E11" s="42">
        <v>48741157000102</v>
      </c>
      <c r="F11" s="40" t="s">
        <v>1061</v>
      </c>
      <c r="G11" s="69" t="s">
        <v>1062</v>
      </c>
      <c r="H11" s="41" t="s">
        <v>1063</v>
      </c>
      <c r="I11" s="41">
        <v>2023</v>
      </c>
      <c r="J11" s="43" t="s">
        <v>226</v>
      </c>
      <c r="L11" s="38"/>
      <c r="M11" s="30"/>
      <c r="N11" s="30"/>
      <c r="Q11" s="31"/>
      <c r="R11" s="31"/>
      <c r="S11" s="31"/>
    </row>
    <row r="12" spans="1:19" s="29" customFormat="1" ht="52.5" customHeight="1" x14ac:dyDescent="0.3">
      <c r="A12" s="36" t="s">
        <v>468</v>
      </c>
      <c r="B12" s="51">
        <v>1.2</v>
      </c>
      <c r="C12" s="41" t="s">
        <v>169</v>
      </c>
      <c r="D12" s="41" t="s">
        <v>234</v>
      </c>
      <c r="E12" s="42" t="s">
        <v>467</v>
      </c>
      <c r="F12" s="40">
        <v>45329</v>
      </c>
      <c r="G12" s="69" t="s">
        <v>469</v>
      </c>
      <c r="H12" s="94" t="s">
        <v>470</v>
      </c>
      <c r="I12" s="41">
        <v>2023</v>
      </c>
      <c r="J12" s="43" t="s">
        <v>237</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629</v>
      </c>
      <c r="B15" s="51">
        <v>4.7699999999999996</v>
      </c>
      <c r="C15" s="67">
        <v>45574.491666666669</v>
      </c>
      <c r="D15" s="77" t="s">
        <v>524</v>
      </c>
      <c r="E15" s="130" t="s">
        <v>630</v>
      </c>
      <c r="F15" s="131"/>
      <c r="G15" s="32"/>
      <c r="H15" s="32"/>
      <c r="I15" s="32"/>
      <c r="J15" s="32"/>
      <c r="L15" s="75"/>
      <c r="M15" s="35"/>
      <c r="N15" s="35"/>
      <c r="Q15" s="34"/>
      <c r="R15" s="34"/>
      <c r="S15" s="34"/>
    </row>
    <row r="16" spans="1:19" s="33" customFormat="1" ht="54" customHeight="1" x14ac:dyDescent="0.35">
      <c r="A16" s="36" t="s">
        <v>631</v>
      </c>
      <c r="B16" s="51">
        <v>3.99</v>
      </c>
      <c r="C16" s="67">
        <v>45574.491666666669</v>
      </c>
      <c r="D16" s="77" t="s">
        <v>579</v>
      </c>
      <c r="E16" s="130" t="s">
        <v>632</v>
      </c>
      <c r="F16" s="131"/>
      <c r="G16" s="32"/>
      <c r="H16" s="32"/>
      <c r="I16" s="32"/>
      <c r="J16" s="32"/>
      <c r="L16" s="75"/>
      <c r="M16" s="35"/>
      <c r="N16" s="35"/>
      <c r="Q16" s="34"/>
      <c r="R16" s="34"/>
      <c r="S16" s="34"/>
    </row>
    <row r="17" spans="1:19" s="33" customFormat="1" ht="54" customHeight="1" x14ac:dyDescent="0.35">
      <c r="A17" s="36" t="s">
        <v>1055</v>
      </c>
      <c r="B17" s="51">
        <v>4.9400000000000004</v>
      </c>
      <c r="C17" s="67">
        <v>45574.491666666669</v>
      </c>
      <c r="D17" s="77" t="s">
        <v>1056</v>
      </c>
      <c r="E17" s="146" t="s">
        <v>1057</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50" priority="5">
      <formula>$F1="VALOR INCONSISTENTE"</formula>
    </cfRule>
  </conditionalFormatting>
  <conditionalFormatting sqref="A18:J38 A15:D17 G15:J17 E16:F17 A9:J14">
    <cfRule type="expression" dxfId="4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8" priority="3">
      <formula>$F4="VALOR INCONSISTENTE"</formula>
    </cfRule>
  </conditionalFormatting>
  <conditionalFormatting sqref="E15:F15">
    <cfRule type="expression" dxfId="47"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7" r:id="rId1" xr:uid="{104ACEF0-1F5C-4153-9130-CACF7D2DD6EB}"/>
  </hyperlinks>
  <pageMargins left="0.4" right="0.4" top="0.6" bottom="0.6" header="0.31496062000000002" footer="0.31496062000000002"/>
  <pageSetup paperSize="9" scale="54" fitToHeight="0" orientation="landscape" cellComments="atEnd" r:id="rId2"/>
  <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618BB-94AB-4A17-A5EC-1F0AC4969F99}">
  <sheetPr codeName="Planilha78">
    <pageSetUpPr fitToPage="1"/>
  </sheetPr>
  <dimension ref="A1:S19"/>
  <sheetViews>
    <sheetView showGridLines="0" zoomScale="80" zoomScaleNormal="80" workbookViewId="0">
      <pane ySplit="2" topLeftCell="A7" activePane="bottomLeft" state="frozen"/>
      <selection pane="bottomLeft" activeCell="A12" sqref="A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208</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6.208333333333333</v>
      </c>
      <c r="B5" s="139">
        <f>IFERROR(MEDIAN(B7:B1048576),0)</f>
        <v>5.9499999999999993</v>
      </c>
      <c r="C5" s="139"/>
      <c r="D5" s="139">
        <f>IFERROR(AVERAGEIFS(B7:B1048576,B7:B1048576,"&lt;"&amp;(A5+IFERROR(_xlfn.STDEV.S(B7:B1048576),0)),B7:B1048576,"&gt;"&amp;(A5-IFERROR(_xlfn.STDEV.S(B7:B1048576),0))),0)</f>
        <v>6.3450000000000006</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471</v>
      </c>
      <c r="B9" s="51">
        <v>5.58</v>
      </c>
      <c r="C9" s="41" t="s">
        <v>169</v>
      </c>
      <c r="D9" s="41" t="s">
        <v>217</v>
      </c>
      <c r="E9" s="42" t="s">
        <v>218</v>
      </c>
      <c r="F9" s="40">
        <v>45272</v>
      </c>
      <c r="G9" s="69" t="s">
        <v>292</v>
      </c>
      <c r="H9" s="41">
        <v>50</v>
      </c>
      <c r="I9" s="41">
        <v>2023</v>
      </c>
      <c r="J9" s="43" t="s">
        <v>223</v>
      </c>
      <c r="L9" s="38"/>
      <c r="M9" s="30"/>
      <c r="N9" s="30"/>
      <c r="Q9" s="31"/>
      <c r="R9" s="31"/>
      <c r="S9" s="31"/>
    </row>
    <row r="10" spans="1:19" s="29" customFormat="1" ht="52.5" customHeight="1" x14ac:dyDescent="0.3">
      <c r="A10" s="36" t="s">
        <v>472</v>
      </c>
      <c r="B10" s="51">
        <v>6.3</v>
      </c>
      <c r="C10" s="41" t="s">
        <v>169</v>
      </c>
      <c r="D10" s="41" t="s">
        <v>217</v>
      </c>
      <c r="E10" s="42" t="s">
        <v>218</v>
      </c>
      <c r="F10" s="40">
        <v>45440</v>
      </c>
      <c r="G10" s="69" t="s">
        <v>379</v>
      </c>
      <c r="H10" s="41">
        <v>11</v>
      </c>
      <c r="I10" s="41">
        <v>2024</v>
      </c>
      <c r="J10" s="43" t="s">
        <v>219</v>
      </c>
      <c r="L10" s="38"/>
      <c r="M10" s="30"/>
      <c r="N10" s="30"/>
      <c r="Q10" s="31"/>
      <c r="R10" s="31"/>
      <c r="S10" s="31"/>
    </row>
    <row r="11" spans="1:19" s="29" customFormat="1" ht="52.5" customHeight="1" x14ac:dyDescent="0.3">
      <c r="A11" s="36" t="s">
        <v>473</v>
      </c>
      <c r="B11" s="51">
        <v>7.9</v>
      </c>
      <c r="C11" s="41" t="s">
        <v>169</v>
      </c>
      <c r="D11" s="41" t="s">
        <v>217</v>
      </c>
      <c r="E11" s="42" t="s">
        <v>285</v>
      </c>
      <c r="F11" s="40">
        <v>45266</v>
      </c>
      <c r="G11" s="69" t="s">
        <v>286</v>
      </c>
      <c r="H11" s="41">
        <v>29</v>
      </c>
      <c r="I11" s="41">
        <v>2023</v>
      </c>
      <c r="J11" s="43" t="s">
        <v>219</v>
      </c>
      <c r="L11" s="38"/>
      <c r="M11" s="30"/>
      <c r="N11" s="30"/>
      <c r="Q11" s="31"/>
      <c r="R11" s="31"/>
      <c r="S11" s="31"/>
    </row>
    <row r="12" spans="1:19" s="29" customFormat="1" ht="52.5" customHeight="1" x14ac:dyDescent="0.3">
      <c r="A12" s="36" t="s">
        <v>474</v>
      </c>
      <c r="B12" s="51">
        <v>5.6</v>
      </c>
      <c r="C12" s="41" t="s">
        <v>169</v>
      </c>
      <c r="D12" s="41" t="s">
        <v>217</v>
      </c>
      <c r="E12" s="42" t="s">
        <v>218</v>
      </c>
      <c r="F12" s="40">
        <v>45279</v>
      </c>
      <c r="G12" s="69" t="s">
        <v>428</v>
      </c>
      <c r="H12" s="41">
        <v>148</v>
      </c>
      <c r="I12" s="41">
        <v>2023</v>
      </c>
      <c r="J12" s="43" t="s">
        <v>223</v>
      </c>
      <c r="L12" s="38"/>
      <c r="M12" s="30"/>
      <c r="N12" s="30"/>
      <c r="Q12" s="31"/>
      <c r="R12" s="31"/>
      <c r="S12" s="31"/>
    </row>
    <row r="13" spans="1:19" s="29" customFormat="1" ht="52.5" customHeight="1" x14ac:dyDescent="0.3">
      <c r="A13" s="36" t="s">
        <v>473</v>
      </c>
      <c r="B13" s="51">
        <v>2.87</v>
      </c>
      <c r="C13" s="41" t="s">
        <v>338</v>
      </c>
      <c r="D13" s="41" t="s">
        <v>234</v>
      </c>
      <c r="E13" s="42" t="s">
        <v>333</v>
      </c>
      <c r="F13" s="40">
        <v>45254</v>
      </c>
      <c r="G13" s="69" t="s">
        <v>339</v>
      </c>
      <c r="H13" s="94" t="s">
        <v>340</v>
      </c>
      <c r="I13" s="41">
        <v>2023</v>
      </c>
      <c r="J13" s="43" t="s">
        <v>237</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811</v>
      </c>
      <c r="B16" s="51">
        <v>9</v>
      </c>
      <c r="C16" s="67">
        <v>45574.491666666669</v>
      </c>
      <c r="D16" s="77" t="s">
        <v>813</v>
      </c>
      <c r="E16" s="146" t="s">
        <v>812</v>
      </c>
      <c r="F16" s="131"/>
      <c r="G16" s="32"/>
      <c r="H16" s="32"/>
      <c r="I16" s="32"/>
      <c r="J16" s="32"/>
      <c r="L16" s="75"/>
      <c r="M16" s="35"/>
      <c r="N16" s="35"/>
      <c r="Q16" s="34"/>
      <c r="R16" s="34"/>
      <c r="S16" s="34"/>
    </row>
    <row r="17" spans="1:19" ht="40.15" customHeight="1" x14ac:dyDescent="0.25">
      <c r="A17" s="72" t="s">
        <v>10</v>
      </c>
      <c r="B17" s="8"/>
      <c r="C17" s="71"/>
      <c r="D17" s="44"/>
      <c r="E17" s="45"/>
      <c r="F17" s="46"/>
      <c r="G17" s="6"/>
      <c r="H17" s="6"/>
      <c r="I17" s="6"/>
      <c r="J17" s="6"/>
      <c r="L17" s="4"/>
      <c r="M17" s="3"/>
      <c r="N17" s="3"/>
      <c r="Q17" s="5"/>
      <c r="R17" s="5"/>
      <c r="S17" s="5"/>
    </row>
    <row r="18" spans="1:19" s="29" customFormat="1" ht="34.9" customHeight="1" x14ac:dyDescent="0.3">
      <c r="A18" s="73" t="s">
        <v>11</v>
      </c>
      <c r="B18" s="74" t="s">
        <v>4</v>
      </c>
      <c r="C18" s="74" t="s">
        <v>12</v>
      </c>
      <c r="D18" s="143" t="s">
        <v>13</v>
      </c>
      <c r="E18" s="143"/>
      <c r="F18" s="144"/>
      <c r="G18" s="37"/>
      <c r="H18" s="37"/>
      <c r="I18" s="37"/>
      <c r="J18" s="37"/>
      <c r="L18" s="38"/>
      <c r="M18" s="30"/>
      <c r="N18" s="30"/>
      <c r="Q18" s="31"/>
      <c r="R18" s="31"/>
      <c r="S18" s="31"/>
    </row>
    <row r="19" spans="1:19" s="29" customFormat="1" ht="54" customHeight="1" x14ac:dyDescent="0.3">
      <c r="A19" s="39" t="s">
        <v>2</v>
      </c>
      <c r="B19" s="51"/>
      <c r="C19" s="52"/>
      <c r="D19" s="140"/>
      <c r="E19" s="141"/>
      <c r="F19" s="142"/>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46" priority="5">
      <formula>$F1="VALOR INCONSISTENTE"</formula>
    </cfRule>
  </conditionalFormatting>
  <conditionalFormatting sqref="A17:J26 A16:D16 G16:J16 A9:J15">
    <cfRule type="expression" dxfId="4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4" priority="3">
      <formula>$F4="VALOR INCONSISTENTE"</formula>
    </cfRule>
  </conditionalFormatting>
  <conditionalFormatting sqref="E16:F16">
    <cfRule type="expression" dxfId="43"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868D2B71-4FA1-4EE1-BE17-3B3E0AACCEB2}"/>
  </hyperlinks>
  <pageMargins left="0.4" right="0.4" top="0.6" bottom="0.6" header="0.31496062000000002" footer="0.31496062000000002"/>
  <pageSetup paperSize="9" scale="54" fitToHeight="0" orientation="landscape" cellComments="atEnd" r:id="rId2"/>
  <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3E184-B916-44C1-979B-97C4DED5A603}">
  <sheetPr codeName="Planilha79">
    <pageSetUpPr fitToPage="1"/>
  </sheetPr>
  <dimension ref="A1:S20"/>
  <sheetViews>
    <sheetView showGridLines="0" zoomScale="80" zoomScaleNormal="80" workbookViewId="0">
      <pane ySplit="2" topLeftCell="A3" activePane="bottomLeft" state="frozen"/>
      <selection pane="bottomLeft" activeCell="A12" sqref="A12"/>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209</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10.452857142857143</v>
      </c>
      <c r="B5" s="139">
        <f>IFERROR(MEDIAN(B7:B1048576),0)</f>
        <v>9.1999999999999993</v>
      </c>
      <c r="C5" s="139"/>
      <c r="D5" s="139">
        <f>IFERROR(AVERAGEIFS(B7:B1048576,B7:B1048576,"&lt;"&amp;(A5+IFERROR(_xlfn.STDEV.S(B7:B1048576),0)),B7:B1048576,"&gt;"&amp;(A5-IFERROR(_xlfn.STDEV.S(B7:B1048576),0))),0)</f>
        <v>8.8125</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475</v>
      </c>
      <c r="B9" s="51">
        <v>9.1999999999999993</v>
      </c>
      <c r="C9" s="41" t="s">
        <v>169</v>
      </c>
      <c r="D9" s="41" t="s">
        <v>217</v>
      </c>
      <c r="E9" s="42">
        <v>51978129000100</v>
      </c>
      <c r="F9" s="40" t="s">
        <v>841</v>
      </c>
      <c r="G9" s="69" t="s">
        <v>430</v>
      </c>
      <c r="H9" s="41" t="s">
        <v>693</v>
      </c>
      <c r="I9" s="41">
        <v>2024</v>
      </c>
      <c r="J9" s="43" t="s">
        <v>219</v>
      </c>
      <c r="L9" s="38"/>
      <c r="M9" s="30"/>
      <c r="N9" s="30"/>
      <c r="Q9" s="31"/>
      <c r="R9" s="31"/>
      <c r="S9" s="31"/>
    </row>
    <row r="10" spans="1:19" s="29" customFormat="1" ht="52.5" customHeight="1" x14ac:dyDescent="0.3">
      <c r="A10" s="36" t="s">
        <v>1064</v>
      </c>
      <c r="B10" s="51">
        <v>6.27</v>
      </c>
      <c r="C10" s="41" t="s">
        <v>169</v>
      </c>
      <c r="D10" s="41" t="s">
        <v>217</v>
      </c>
      <c r="E10" s="42">
        <v>54113363000162</v>
      </c>
      <c r="F10" s="40" t="s">
        <v>1065</v>
      </c>
      <c r="G10" s="69" t="s">
        <v>1066</v>
      </c>
      <c r="H10" s="41" t="s">
        <v>842</v>
      </c>
      <c r="I10" s="41">
        <v>2024</v>
      </c>
      <c r="J10" s="43" t="s">
        <v>223</v>
      </c>
      <c r="L10" s="38"/>
      <c r="M10" s="30"/>
      <c r="N10" s="30"/>
      <c r="Q10" s="31"/>
      <c r="R10" s="31"/>
      <c r="S10" s="31"/>
    </row>
    <row r="11" spans="1:19" s="29" customFormat="1" ht="52.5" customHeight="1" x14ac:dyDescent="0.3">
      <c r="A11" s="36" t="s">
        <v>1067</v>
      </c>
      <c r="B11" s="51">
        <v>7.88</v>
      </c>
      <c r="C11" s="41" t="s">
        <v>227</v>
      </c>
      <c r="D11" s="41" t="s">
        <v>228</v>
      </c>
      <c r="E11" s="42">
        <v>52495385000109</v>
      </c>
      <c r="F11" s="40" t="s">
        <v>1068</v>
      </c>
      <c r="G11" s="69" t="s">
        <v>439</v>
      </c>
      <c r="H11" s="41" t="s">
        <v>839</v>
      </c>
      <c r="I11" s="41">
        <v>2024</v>
      </c>
      <c r="J11" s="43" t="s">
        <v>229</v>
      </c>
      <c r="L11" s="38"/>
      <c r="M11" s="30"/>
      <c r="N11" s="30"/>
      <c r="Q11" s="31"/>
      <c r="R11" s="31"/>
      <c r="S11" s="31"/>
    </row>
    <row r="12" spans="1:19" s="29" customFormat="1" ht="52.5" customHeight="1" x14ac:dyDescent="0.3">
      <c r="A12" s="36" t="s">
        <v>1069</v>
      </c>
      <c r="B12" s="51">
        <v>5.5</v>
      </c>
      <c r="C12" s="41" t="s">
        <v>230</v>
      </c>
      <c r="D12" s="41" t="s">
        <v>224</v>
      </c>
      <c r="E12" s="42">
        <v>37730284000181</v>
      </c>
      <c r="F12" s="40" t="s">
        <v>874</v>
      </c>
      <c r="G12" s="69" t="s">
        <v>1070</v>
      </c>
      <c r="H12" s="41" t="s">
        <v>1071</v>
      </c>
      <c r="I12" s="41">
        <v>2024</v>
      </c>
      <c r="J12" s="43" t="s">
        <v>226</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3">
      <c r="A14" s="58" t="s">
        <v>165</v>
      </c>
      <c r="B14" s="60" t="s">
        <v>4</v>
      </c>
      <c r="C14" s="59" t="s">
        <v>164</v>
      </c>
      <c r="D14" s="60" t="s">
        <v>152</v>
      </c>
      <c r="E14" s="128" t="s">
        <v>21</v>
      </c>
      <c r="F14" s="129"/>
      <c r="G14" s="68"/>
      <c r="H14" s="68"/>
      <c r="I14" s="68"/>
      <c r="J14" s="68"/>
      <c r="M14" s="62"/>
      <c r="N14" s="62"/>
      <c r="Q14" s="63"/>
      <c r="R14" s="63"/>
      <c r="S14" s="63"/>
    </row>
    <row r="15" spans="1:19" s="33" customFormat="1" ht="54" customHeight="1" x14ac:dyDescent="0.35">
      <c r="A15" s="36" t="s">
        <v>814</v>
      </c>
      <c r="B15" s="51">
        <v>11.9</v>
      </c>
      <c r="C15" s="67">
        <v>45574.491666666669</v>
      </c>
      <c r="D15" s="77" t="s">
        <v>816</v>
      </c>
      <c r="E15" s="146" t="s">
        <v>815</v>
      </c>
      <c r="F15" s="131"/>
      <c r="G15" s="32"/>
      <c r="H15" s="32"/>
      <c r="I15" s="32"/>
      <c r="J15" s="32"/>
      <c r="L15" s="75"/>
      <c r="M15" s="35"/>
      <c r="N15" s="35"/>
      <c r="Q15" s="34"/>
      <c r="R15" s="34"/>
      <c r="S15" s="34"/>
    </row>
    <row r="16" spans="1:19" s="33" customFormat="1" ht="54" customHeight="1" x14ac:dyDescent="0.35">
      <c r="A16" s="36" t="s">
        <v>1072</v>
      </c>
      <c r="B16" s="51">
        <v>17</v>
      </c>
      <c r="C16" s="67">
        <v>45574.491666666669</v>
      </c>
      <c r="D16" s="77" t="s">
        <v>1073</v>
      </c>
      <c r="E16" s="146" t="s">
        <v>1074</v>
      </c>
      <c r="F16" s="131"/>
      <c r="G16" s="32"/>
      <c r="H16" s="32"/>
      <c r="I16" s="32"/>
      <c r="J16" s="32"/>
      <c r="L16" s="75"/>
      <c r="M16" s="35"/>
      <c r="N16" s="35"/>
      <c r="Q16" s="34"/>
      <c r="R16" s="34"/>
      <c r="S16" s="34"/>
    </row>
    <row r="17" spans="1:19" s="33" customFormat="1" ht="54" customHeight="1" x14ac:dyDescent="0.35">
      <c r="A17" s="36" t="s">
        <v>1075</v>
      </c>
      <c r="B17" s="51">
        <v>15.42</v>
      </c>
      <c r="C17" s="67">
        <v>45574.491666666669</v>
      </c>
      <c r="D17" s="77" t="s">
        <v>1077</v>
      </c>
      <c r="E17" s="146" t="s">
        <v>1076</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42" priority="5">
      <formula>$F1="VALOR INCONSISTENTE"</formula>
    </cfRule>
  </conditionalFormatting>
  <conditionalFormatting sqref="A9:J38">
    <cfRule type="expression" dxfId="4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0" priority="3">
      <formula>$F4="VALOR INCONSISTENTE"</formula>
    </cfRule>
  </conditionalFormatting>
  <hyperlinks>
    <hyperlink ref="E15" r:id="rId1" xr:uid="{449B3D21-B689-4245-9652-0472798F08A0}"/>
    <hyperlink ref="E16" r:id="rId2" display="https://www.angeloni.com.br/eletro/4691697-concha-a-casa-inox-33cm-ref---0413/p?idsku=7287&amp;utm_source=google&amp;utm_medium=cpc&amp;utm_campaign=CA_PRF_Venda_ELETRO_AlwaysOn_N_Bazar_PMAX_N&amp;gad_source=4&amp;gclid=CjwKCAjwooq3BhB3EiwAYqYoEmMH-1xkouvV7YaLsLA3JP92VFmsPgCTg1OrK0p8YRjmluavocR1BBoC4cQQAvD_BwE" xr:uid="{F59B3A03-1FF3-4B01-A880-2EF721EB1469}"/>
    <hyperlink ref="E17" r:id="rId3" xr:uid="{1B0579BE-B172-4FA5-9211-0A5008F8D48D}"/>
  </hyperlinks>
  <pageMargins left="0.4" right="0.4" top="0.6" bottom="0.6" header="0.31496062000000002" footer="0.31496062000000002"/>
  <pageSetup paperSize="9" scale="54" fitToHeight="0" orientation="landscape" cellComments="atEnd" r:id="rId4"/>
  <drawing r:id="rId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7134C-78C9-4342-8B57-0BEA5BC35B92}">
  <sheetPr codeName="Planilha80">
    <pageSetUpPr fitToPage="1"/>
  </sheetPr>
  <dimension ref="A1:S22"/>
  <sheetViews>
    <sheetView showGridLines="0" zoomScale="80" zoomScaleNormal="80" workbookViewId="0">
      <pane ySplit="2" topLeftCell="A11" activePane="bottomLeft" state="frozen"/>
      <selection pane="bottomLeft" activeCell="E18" sqref="E18:F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210</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2.3655555555555554</v>
      </c>
      <c r="B5" s="139">
        <f>IFERROR(MEDIAN(B7:B1048576),0)</f>
        <v>2.5</v>
      </c>
      <c r="C5" s="139"/>
      <c r="D5" s="139">
        <f>IFERROR(AVERAGEIFS(B7:B1048576,B7:B1048576,"&lt;"&amp;(A5+IFERROR(_xlfn.STDEV.S(B7:B1048576),0)),B7:B1048576,"&gt;"&amp;(A5-IFERROR(_xlfn.STDEV.S(B7:B1048576),0))),0)</f>
        <v>2.75</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476</v>
      </c>
      <c r="B9" s="51">
        <v>2.5</v>
      </c>
      <c r="C9" s="41" t="s">
        <v>169</v>
      </c>
      <c r="D9" s="41" t="s">
        <v>217</v>
      </c>
      <c r="E9" s="42" t="s">
        <v>241</v>
      </c>
      <c r="F9" s="40">
        <v>45204</v>
      </c>
      <c r="G9" s="69" t="s">
        <v>274</v>
      </c>
      <c r="H9" s="41">
        <v>127</v>
      </c>
      <c r="I9" s="41">
        <v>2023</v>
      </c>
      <c r="J9" s="43" t="s">
        <v>223</v>
      </c>
      <c r="L9" s="38"/>
      <c r="M9" s="30"/>
      <c r="N9" s="30"/>
      <c r="Q9" s="31"/>
      <c r="R9" s="31"/>
      <c r="S9" s="31"/>
    </row>
    <row r="10" spans="1:19" s="29" customFormat="1" ht="52.5" customHeight="1" x14ac:dyDescent="0.3">
      <c r="A10" s="36" t="s">
        <v>477</v>
      </c>
      <c r="B10" s="51">
        <v>1.5</v>
      </c>
      <c r="C10" s="41" t="s">
        <v>169</v>
      </c>
      <c r="D10" s="41" t="s">
        <v>217</v>
      </c>
      <c r="E10" s="42" t="s">
        <v>467</v>
      </c>
      <c r="F10" s="40">
        <v>45362</v>
      </c>
      <c r="G10" s="69" t="s">
        <v>272</v>
      </c>
      <c r="H10" s="41">
        <v>300003</v>
      </c>
      <c r="I10" s="41">
        <v>2024</v>
      </c>
      <c r="J10" s="43" t="s">
        <v>219</v>
      </c>
      <c r="L10" s="38"/>
      <c r="M10" s="30"/>
      <c r="N10" s="30"/>
      <c r="Q10" s="31"/>
      <c r="R10" s="31"/>
      <c r="S10" s="31"/>
    </row>
    <row r="11" spans="1:19" s="29" customFormat="1" ht="52.5" customHeight="1" x14ac:dyDescent="0.3">
      <c r="A11" s="36" t="s">
        <v>478</v>
      </c>
      <c r="B11" s="51">
        <v>1.3</v>
      </c>
      <c r="C11" s="41" t="s">
        <v>169</v>
      </c>
      <c r="D11" s="41" t="s">
        <v>217</v>
      </c>
      <c r="E11" s="42" t="s">
        <v>218</v>
      </c>
      <c r="F11" s="40">
        <v>45439</v>
      </c>
      <c r="G11" s="69" t="s">
        <v>305</v>
      </c>
      <c r="H11" s="41">
        <v>53</v>
      </c>
      <c r="I11" s="41">
        <v>2024</v>
      </c>
      <c r="J11" s="43" t="s">
        <v>219</v>
      </c>
      <c r="L11" s="38"/>
      <c r="M11" s="30"/>
      <c r="N11" s="30"/>
      <c r="Q11" s="31"/>
      <c r="R11" s="31"/>
      <c r="S11" s="31"/>
    </row>
    <row r="12" spans="1:19" s="29" customFormat="1" ht="52.5" customHeight="1" x14ac:dyDescent="0.3">
      <c r="A12" s="36" t="s">
        <v>479</v>
      </c>
      <c r="B12" s="51">
        <v>1.47</v>
      </c>
      <c r="C12" s="41" t="s">
        <v>169</v>
      </c>
      <c r="D12" s="41" t="s">
        <v>224</v>
      </c>
      <c r="E12" s="42" t="s">
        <v>282</v>
      </c>
      <c r="F12" s="40">
        <v>45240</v>
      </c>
      <c r="G12" s="69" t="s">
        <v>480</v>
      </c>
      <c r="H12" s="41" t="s">
        <v>481</v>
      </c>
      <c r="I12" s="41">
        <v>2023</v>
      </c>
      <c r="J12" s="43" t="s">
        <v>226</v>
      </c>
      <c r="L12" s="38"/>
      <c r="M12" s="30"/>
      <c r="N12" s="30"/>
      <c r="Q12" s="31"/>
      <c r="R12" s="31"/>
      <c r="S12" s="31"/>
    </row>
    <row r="13" spans="1:19" s="29" customFormat="1" ht="52.5" customHeight="1" x14ac:dyDescent="0.3">
      <c r="A13" s="36" t="s">
        <v>482</v>
      </c>
      <c r="B13" s="51">
        <v>3.07</v>
      </c>
      <c r="C13" s="41" t="s">
        <v>227</v>
      </c>
      <c r="D13" s="41" t="s">
        <v>228</v>
      </c>
      <c r="E13" s="42" t="s">
        <v>287</v>
      </c>
      <c r="F13" s="40">
        <v>45223</v>
      </c>
      <c r="G13" s="69" t="s">
        <v>288</v>
      </c>
      <c r="H13" s="41">
        <v>43</v>
      </c>
      <c r="I13" s="41">
        <v>2023</v>
      </c>
      <c r="J13" s="43" t="s">
        <v>229</v>
      </c>
      <c r="L13" s="38"/>
      <c r="M13" s="30"/>
      <c r="N13" s="30"/>
      <c r="Q13" s="31"/>
      <c r="R13" s="31"/>
      <c r="S13" s="31"/>
    </row>
    <row r="14" spans="1:19" s="29" customFormat="1" ht="52.5" customHeight="1" x14ac:dyDescent="0.3">
      <c r="A14" s="36" t="s">
        <v>483</v>
      </c>
      <c r="B14" s="51">
        <v>2.69</v>
      </c>
      <c r="C14" s="41" t="s">
        <v>169</v>
      </c>
      <c r="D14" s="41" t="s">
        <v>234</v>
      </c>
      <c r="E14" s="42" t="s">
        <v>484</v>
      </c>
      <c r="F14" s="40">
        <v>45469</v>
      </c>
      <c r="G14" s="69" t="s">
        <v>485</v>
      </c>
      <c r="H14" s="94" t="s">
        <v>486</v>
      </c>
      <c r="I14" s="41">
        <v>2024</v>
      </c>
      <c r="J14" s="43" t="s">
        <v>237</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634</v>
      </c>
      <c r="B17" s="51">
        <v>2.4900000000000002</v>
      </c>
      <c r="C17" s="67">
        <v>45574.491666666669</v>
      </c>
      <c r="D17" s="77" t="s">
        <v>585</v>
      </c>
      <c r="E17" s="130" t="s">
        <v>635</v>
      </c>
      <c r="F17" s="131"/>
      <c r="G17" s="32"/>
      <c r="H17" s="32"/>
      <c r="I17" s="32"/>
      <c r="J17" s="32"/>
      <c r="L17" s="75"/>
      <c r="M17" s="35"/>
      <c r="N17" s="35"/>
      <c r="Q17" s="34"/>
      <c r="R17" s="34"/>
      <c r="S17" s="34"/>
    </row>
    <row r="18" spans="1:19" s="33" customFormat="1" ht="54" customHeight="1" x14ac:dyDescent="0.35">
      <c r="A18" s="36" t="s">
        <v>817</v>
      </c>
      <c r="B18" s="51">
        <v>3.27</v>
      </c>
      <c r="C18" s="67">
        <v>45574.491666666669</v>
      </c>
      <c r="D18" s="77" t="s">
        <v>633</v>
      </c>
      <c r="E18" s="130" t="s">
        <v>818</v>
      </c>
      <c r="F18" s="131"/>
      <c r="G18" s="32"/>
      <c r="H18" s="32"/>
      <c r="I18" s="32"/>
      <c r="J18" s="32"/>
      <c r="L18" s="75"/>
      <c r="M18" s="35"/>
      <c r="N18" s="35"/>
      <c r="Q18" s="34"/>
      <c r="R18" s="34"/>
      <c r="S18" s="34"/>
    </row>
    <row r="19" spans="1:19" s="33" customFormat="1" ht="54" customHeight="1" x14ac:dyDescent="0.35">
      <c r="A19" s="36" t="s">
        <v>636</v>
      </c>
      <c r="B19" s="51">
        <v>3</v>
      </c>
      <c r="C19" s="67">
        <v>45574.491666666669</v>
      </c>
      <c r="D19" s="77" t="s">
        <v>534</v>
      </c>
      <c r="E19" s="130" t="s">
        <v>637</v>
      </c>
      <c r="F19" s="131"/>
      <c r="G19" s="32"/>
      <c r="H19" s="32"/>
      <c r="I19" s="32"/>
      <c r="J19" s="32"/>
      <c r="L19" s="75"/>
      <c r="M19" s="35"/>
      <c r="N19" s="35"/>
      <c r="Q19" s="34"/>
      <c r="R19" s="34"/>
      <c r="S19" s="34"/>
    </row>
    <row r="20" spans="1:19" ht="40.15" customHeight="1" x14ac:dyDescent="0.25">
      <c r="A20" s="72" t="s">
        <v>10</v>
      </c>
      <c r="B20" s="8"/>
      <c r="C20" s="71"/>
      <c r="D20" s="44"/>
      <c r="E20" s="45"/>
      <c r="F20" s="46"/>
      <c r="G20" s="6"/>
      <c r="H20" s="6"/>
      <c r="I20" s="6"/>
      <c r="J20" s="6"/>
      <c r="L20" s="4"/>
      <c r="M20" s="3"/>
      <c r="N20" s="3"/>
      <c r="Q20" s="5"/>
      <c r="R20" s="5"/>
      <c r="S20" s="5"/>
    </row>
    <row r="21" spans="1:19" s="29" customFormat="1" ht="34.9" customHeight="1" x14ac:dyDescent="0.3">
      <c r="A21" s="73" t="s">
        <v>11</v>
      </c>
      <c r="B21" s="74" t="s">
        <v>4</v>
      </c>
      <c r="C21" s="74" t="s">
        <v>12</v>
      </c>
      <c r="D21" s="143" t="s">
        <v>13</v>
      </c>
      <c r="E21" s="143"/>
      <c r="F21" s="144"/>
      <c r="G21" s="37"/>
      <c r="H21" s="37"/>
      <c r="I21" s="37"/>
      <c r="J21" s="37"/>
      <c r="L21" s="38"/>
      <c r="M21" s="30"/>
      <c r="N21" s="30"/>
      <c r="Q21" s="31"/>
      <c r="R21" s="31"/>
      <c r="S21" s="31"/>
    </row>
    <row r="22" spans="1:19" s="29" customFormat="1" ht="54" customHeight="1" x14ac:dyDescent="0.3">
      <c r="A22" s="39" t="s">
        <v>2</v>
      </c>
      <c r="B22" s="51"/>
      <c r="C22" s="52"/>
      <c r="D22" s="140"/>
      <c r="E22" s="141"/>
      <c r="F22" s="142"/>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39" priority="8">
      <formula>$F1="VALOR INCONSISTENTE"</formula>
    </cfRule>
  </conditionalFormatting>
  <conditionalFormatting sqref="G17:J18 A19:J40 A17:D18 A9:J16">
    <cfRule type="expression" dxfId="38"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7" priority="6">
      <formula>$F4="VALOR INCONSISTENTE"</formula>
    </cfRule>
  </conditionalFormatting>
  <conditionalFormatting sqref="E18:F18">
    <cfRule type="expression" dxfId="36" priority="2">
      <formula>AND(E18&lt;&gt;"",MOD(ROW(),2)=0,$A18&lt;&gt;"PESQUISA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E17:F17">
    <cfRule type="expression" dxfId="35" priority="1">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8" r:id="rId1" xr:uid="{6CAD07A5-B226-4192-A7B3-9E4690B3DB99}"/>
  </hyperlinks>
  <pageMargins left="0.4" right="0.4" top="0.6" bottom="0.6" header="0.31496062000000002" footer="0.31496062000000002"/>
  <pageSetup paperSize="9" scale="54" fitToHeight="0" orientation="landscape" cellComments="atEnd" r:id="rId2"/>
  <drawing r:id="rId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25888-492C-4C70-A9FE-DA4A7ED4ABA4}">
  <sheetPr codeName="Planilha81">
    <pageSetUpPr fitToPage="1"/>
  </sheetPr>
  <dimension ref="A1:S19"/>
  <sheetViews>
    <sheetView showGridLines="0" zoomScale="80" zoomScaleNormal="80" workbookViewId="0">
      <pane ySplit="2" topLeftCell="A11" activePane="bottomLeft" state="frozen"/>
      <selection pane="bottomLeft" activeCell="E14" sqref="E14:F14"/>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211</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12.196666666666667</v>
      </c>
      <c r="B5" s="139">
        <f>IFERROR(MEDIAN(B7:B1048576),0)</f>
        <v>12.125</v>
      </c>
      <c r="C5" s="139"/>
      <c r="D5" s="139">
        <f>IFERROR(AVERAGEIFS(B7:B1048576,B7:B1048576,"&lt;"&amp;(A5+IFERROR(_xlfn.STDEV.S(B7:B1048576),0)),B7:B1048576,"&gt;"&amp;(A5-IFERROR(_xlfn.STDEV.S(B7:B1048576),0))),0)</f>
        <v>11.066666666666668</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487</v>
      </c>
      <c r="B9" s="51">
        <v>8.0299999999999994</v>
      </c>
      <c r="C9" s="41" t="s">
        <v>230</v>
      </c>
      <c r="D9" s="41" t="s">
        <v>224</v>
      </c>
      <c r="E9" s="42" t="s">
        <v>225</v>
      </c>
      <c r="F9" s="40">
        <v>45174</v>
      </c>
      <c r="G9" s="69" t="s">
        <v>488</v>
      </c>
      <c r="H9" s="41" t="s">
        <v>489</v>
      </c>
      <c r="I9" s="41">
        <v>2023</v>
      </c>
      <c r="J9" s="43" t="s">
        <v>226</v>
      </c>
      <c r="L9" s="38"/>
      <c r="M9" s="30"/>
      <c r="N9" s="30"/>
      <c r="Q9" s="31"/>
      <c r="R9" s="31"/>
      <c r="S9" s="31"/>
    </row>
    <row r="10" spans="1:19" s="29" customFormat="1" ht="52.5" customHeight="1" x14ac:dyDescent="0.3">
      <c r="A10" s="36" t="s">
        <v>1079</v>
      </c>
      <c r="B10" s="51">
        <v>8.9499999999999993</v>
      </c>
      <c r="C10" s="41" t="s">
        <v>289</v>
      </c>
      <c r="D10" s="41" t="s">
        <v>234</v>
      </c>
      <c r="E10" s="42">
        <v>5937672000141</v>
      </c>
      <c r="F10" s="40" t="s">
        <v>1078</v>
      </c>
      <c r="G10" s="69" t="s">
        <v>301</v>
      </c>
      <c r="H10" s="41" t="s">
        <v>302</v>
      </c>
      <c r="I10" s="41">
        <v>2023</v>
      </c>
      <c r="J10" s="43" t="s">
        <v>237</v>
      </c>
      <c r="L10" s="38"/>
      <c r="M10" s="30"/>
      <c r="N10" s="30"/>
      <c r="Q10" s="31"/>
      <c r="R10" s="31"/>
      <c r="S10" s="31"/>
    </row>
    <row r="11" spans="1:19" s="29" customFormat="1" ht="52.5" customHeight="1" x14ac:dyDescent="0.3">
      <c r="A11" s="36" t="s">
        <v>819</v>
      </c>
      <c r="B11" s="51">
        <v>9.9499999999999993</v>
      </c>
      <c r="C11" s="41" t="s">
        <v>309</v>
      </c>
      <c r="D11" s="41" t="s">
        <v>234</v>
      </c>
      <c r="E11" s="42">
        <v>36047635000191</v>
      </c>
      <c r="F11" s="40" t="s">
        <v>820</v>
      </c>
      <c r="G11" s="69" t="s">
        <v>370</v>
      </c>
      <c r="H11" s="41" t="s">
        <v>371</v>
      </c>
      <c r="I11" s="41">
        <v>2023</v>
      </c>
      <c r="J11" s="43" t="s">
        <v>237</v>
      </c>
      <c r="L11" s="38"/>
      <c r="M11" s="30"/>
      <c r="N11" s="30"/>
      <c r="Q11" s="31"/>
      <c r="R11" s="31"/>
      <c r="S11" s="31"/>
    </row>
    <row r="12" spans="1:19" s="61" customFormat="1" ht="34.9" customHeight="1" x14ac:dyDescent="0.35">
      <c r="A12" s="78" t="s">
        <v>9</v>
      </c>
      <c r="B12" s="79"/>
      <c r="C12" s="79"/>
      <c r="D12" s="80"/>
      <c r="E12" s="80"/>
      <c r="F12" s="81"/>
      <c r="G12" s="64"/>
      <c r="H12" s="64"/>
      <c r="I12" s="64"/>
      <c r="J12" s="64"/>
      <c r="M12" s="62"/>
      <c r="N12" s="62"/>
      <c r="Q12" s="63"/>
      <c r="R12" s="63"/>
      <c r="S12" s="63"/>
    </row>
    <row r="13" spans="1:19" s="33" customFormat="1" ht="54" customHeight="1" x14ac:dyDescent="0.35">
      <c r="A13" s="58" t="s">
        <v>165</v>
      </c>
      <c r="B13" s="60" t="s">
        <v>4</v>
      </c>
      <c r="C13" s="59" t="s">
        <v>164</v>
      </c>
      <c r="D13" s="60" t="s">
        <v>152</v>
      </c>
      <c r="E13" s="128" t="s">
        <v>21</v>
      </c>
      <c r="F13" s="129"/>
      <c r="G13" s="68"/>
      <c r="H13" s="68"/>
      <c r="I13" s="68"/>
      <c r="J13" s="68"/>
      <c r="L13" s="75"/>
      <c r="M13" s="35"/>
      <c r="N13" s="35"/>
      <c r="Q13" s="34"/>
      <c r="R13" s="34"/>
      <c r="S13" s="34"/>
    </row>
    <row r="14" spans="1:19" s="33" customFormat="1" ht="54" customHeight="1" x14ac:dyDescent="0.35">
      <c r="A14" s="36" t="s">
        <v>638</v>
      </c>
      <c r="B14" s="51">
        <v>14.3</v>
      </c>
      <c r="C14" s="67">
        <v>45574.491666666669</v>
      </c>
      <c r="D14" s="77" t="s">
        <v>518</v>
      </c>
      <c r="E14" s="146" t="s">
        <v>639</v>
      </c>
      <c r="F14" s="131"/>
      <c r="G14" s="32"/>
      <c r="H14" s="32"/>
      <c r="I14" s="32"/>
      <c r="J14" s="32"/>
      <c r="L14" s="75"/>
      <c r="M14" s="35"/>
      <c r="N14" s="35"/>
      <c r="Q14" s="34"/>
      <c r="R14" s="34"/>
      <c r="S14" s="34"/>
    </row>
    <row r="15" spans="1:19" s="33" customFormat="1" ht="54" customHeight="1" x14ac:dyDescent="0.35">
      <c r="A15" s="36" t="s">
        <v>640</v>
      </c>
      <c r="B15" s="51">
        <v>16.05</v>
      </c>
      <c r="C15" s="67">
        <v>45574.491666666669</v>
      </c>
      <c r="D15" s="77" t="s">
        <v>504</v>
      </c>
      <c r="E15" s="130" t="s">
        <v>641</v>
      </c>
      <c r="F15" s="131"/>
      <c r="G15" s="32"/>
      <c r="H15" s="32"/>
      <c r="I15" s="32"/>
      <c r="J15" s="32"/>
      <c r="L15" s="75"/>
      <c r="M15" s="35"/>
      <c r="N15" s="35"/>
      <c r="Q15" s="34"/>
      <c r="R15" s="34"/>
      <c r="S15" s="34"/>
    </row>
    <row r="16" spans="1:19" ht="40.15" customHeight="1" x14ac:dyDescent="0.35">
      <c r="A16" s="36" t="s">
        <v>642</v>
      </c>
      <c r="B16" s="51">
        <v>15.9</v>
      </c>
      <c r="C16" s="67">
        <v>45574.491666666669</v>
      </c>
      <c r="D16" s="77" t="s">
        <v>525</v>
      </c>
      <c r="E16" s="130" t="s">
        <v>643</v>
      </c>
      <c r="F16" s="131"/>
      <c r="G16" s="32"/>
      <c r="H16" s="32"/>
      <c r="I16" s="32"/>
      <c r="J16" s="32"/>
      <c r="L16" s="4"/>
      <c r="M16" s="3"/>
      <c r="N16" s="3"/>
      <c r="Q16" s="5"/>
      <c r="R16" s="5"/>
      <c r="S16" s="5"/>
    </row>
    <row r="17" spans="1:19" s="29" customFormat="1" ht="34.9" customHeight="1" x14ac:dyDescent="0.3">
      <c r="A17" s="72" t="s">
        <v>10</v>
      </c>
      <c r="B17" s="8"/>
      <c r="C17" s="71"/>
      <c r="D17" s="44"/>
      <c r="E17" s="45"/>
      <c r="F17" s="46"/>
      <c r="G17" s="6"/>
      <c r="H17" s="6"/>
      <c r="I17" s="6"/>
      <c r="J17" s="6"/>
      <c r="L17" s="38"/>
      <c r="M17" s="30"/>
      <c r="N17" s="30"/>
      <c r="Q17" s="31"/>
      <c r="R17" s="31"/>
      <c r="S17" s="31"/>
    </row>
    <row r="18" spans="1:19" s="29" customFormat="1" ht="54" customHeight="1" x14ac:dyDescent="0.3">
      <c r="A18" s="73" t="s">
        <v>11</v>
      </c>
      <c r="B18" s="74" t="s">
        <v>4</v>
      </c>
      <c r="C18" s="74" t="s">
        <v>12</v>
      </c>
      <c r="D18" s="143" t="s">
        <v>13</v>
      </c>
      <c r="E18" s="143"/>
      <c r="F18" s="144"/>
      <c r="G18" s="37"/>
      <c r="H18" s="37"/>
      <c r="I18" s="37"/>
      <c r="J18" s="37"/>
      <c r="L18" s="38"/>
      <c r="M18" s="30"/>
      <c r="N18" s="30"/>
      <c r="Q18" s="31"/>
      <c r="R18" s="31"/>
      <c r="S18" s="31"/>
    </row>
    <row r="19" spans="1:19" ht="34.9" customHeight="1" x14ac:dyDescent="0.3">
      <c r="A19" s="39" t="s">
        <v>2</v>
      </c>
      <c r="B19" s="51"/>
      <c r="C19" s="52"/>
      <c r="D19" s="140"/>
      <c r="E19" s="141"/>
      <c r="F19" s="142"/>
      <c r="G19" s="37"/>
      <c r="H19" s="37"/>
      <c r="I19" s="37"/>
      <c r="J19" s="37"/>
    </row>
  </sheetData>
  <mergeCells count="12">
    <mergeCell ref="B1:D1"/>
    <mergeCell ref="B2:D2"/>
    <mergeCell ref="B4:C4"/>
    <mergeCell ref="D4:E4"/>
    <mergeCell ref="B5:C5"/>
    <mergeCell ref="D5:E5"/>
    <mergeCell ref="D18:F18"/>
    <mergeCell ref="D19:F19"/>
    <mergeCell ref="E13:F13"/>
    <mergeCell ref="E14:F14"/>
    <mergeCell ref="E15:F15"/>
    <mergeCell ref="E16:F16"/>
  </mergeCells>
  <conditionalFormatting sqref="F1:F3 F8:F11">
    <cfRule type="expression" dxfId="34" priority="10">
      <formula>$F1="VALOR INCONSISTENTE"</formula>
    </cfRule>
  </conditionalFormatting>
  <conditionalFormatting sqref="A9:J37">
    <cfRule type="expression" dxfId="33"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 priority="8">
      <formula>$F4="VALOR INCONSISTENTE"</formula>
    </cfRule>
  </conditionalFormatting>
  <hyperlinks>
    <hyperlink ref="E14" r:id="rId1" xr:uid="{7C017874-E341-46E4-B3B2-907E43A67B1D}"/>
  </hyperlinks>
  <pageMargins left="0.4" right="0.4" top="0.6" bottom="0.6" header="0.31496062000000002" footer="0.31496062000000002"/>
  <pageSetup paperSize="9" scale="54" fitToHeight="0" orientation="landscape" cellComments="atEnd" r:id="rId2"/>
  <drawing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8D4B2-DEC2-439D-B3FC-1D5EA718EEF0}">
  <sheetPr codeName="Planilha82">
    <pageSetUpPr fitToPage="1"/>
  </sheetPr>
  <dimension ref="A1:S21"/>
  <sheetViews>
    <sheetView showGridLines="0" zoomScale="80" zoomScaleNormal="80" workbookViewId="0">
      <pane ySplit="2" topLeftCell="A7" activePane="bottomLeft" state="frozen"/>
      <selection pane="bottomLeft" activeCell="A18" sqref="A18:XFD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212</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12.951250000000002</v>
      </c>
      <c r="B5" s="139">
        <f>IFERROR(MEDIAN(B7:B1048576),0)</f>
        <v>11.865</v>
      </c>
      <c r="C5" s="139"/>
      <c r="D5" s="139">
        <f>IFERROR(AVERAGEIFS(B7:B1048576,B7:B1048576,"&lt;"&amp;(A5+IFERROR(_xlfn.STDEV.S(B7:B1048576),0)),B7:B1048576,"&gt;"&amp;(A5-IFERROR(_xlfn.STDEV.S(B7:B1048576),0))),0)</f>
        <v>11.95857142857143</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490</v>
      </c>
      <c r="B9" s="51">
        <v>12</v>
      </c>
      <c r="C9" s="41" t="s">
        <v>169</v>
      </c>
      <c r="D9" s="41" t="s">
        <v>217</v>
      </c>
      <c r="E9" s="42" t="s">
        <v>241</v>
      </c>
      <c r="F9" s="40">
        <v>45362</v>
      </c>
      <c r="G9" s="69" t="s">
        <v>272</v>
      </c>
      <c r="H9" s="41">
        <v>300003</v>
      </c>
      <c r="I9" s="41">
        <v>2024</v>
      </c>
      <c r="J9" s="43" t="s">
        <v>219</v>
      </c>
      <c r="L9" s="38"/>
      <c r="M9" s="30"/>
      <c r="N9" s="30"/>
      <c r="Q9" s="31"/>
      <c r="R9" s="31"/>
      <c r="S9" s="31"/>
    </row>
    <row r="10" spans="1:19" s="29" customFormat="1" ht="52.5" customHeight="1" x14ac:dyDescent="0.3">
      <c r="A10" s="36" t="s">
        <v>824</v>
      </c>
      <c r="B10" s="51">
        <v>11.89</v>
      </c>
      <c r="C10" s="41" t="s">
        <v>252</v>
      </c>
      <c r="D10" s="41" t="s">
        <v>234</v>
      </c>
      <c r="E10" s="42">
        <v>20776241000134</v>
      </c>
      <c r="F10" s="40" t="s">
        <v>825</v>
      </c>
      <c r="G10" s="69" t="s">
        <v>826</v>
      </c>
      <c r="H10" s="41" t="s">
        <v>827</v>
      </c>
      <c r="I10" s="41">
        <v>2024</v>
      </c>
      <c r="J10" s="43" t="s">
        <v>398</v>
      </c>
      <c r="L10" s="38"/>
      <c r="M10" s="30"/>
      <c r="N10" s="30"/>
      <c r="Q10" s="31"/>
      <c r="R10" s="31"/>
      <c r="S10" s="31"/>
    </row>
    <row r="11" spans="1:19" s="29" customFormat="1" ht="52.5" customHeight="1" x14ac:dyDescent="0.3">
      <c r="A11" s="36" t="s">
        <v>821</v>
      </c>
      <c r="B11" s="51">
        <v>11</v>
      </c>
      <c r="C11" s="41" t="s">
        <v>169</v>
      </c>
      <c r="D11" s="41" t="s">
        <v>217</v>
      </c>
      <c r="E11" s="42">
        <v>51978129000100</v>
      </c>
      <c r="F11" s="40" t="s">
        <v>822</v>
      </c>
      <c r="G11" s="69" t="s">
        <v>292</v>
      </c>
      <c r="H11" s="41" t="s">
        <v>823</v>
      </c>
      <c r="I11" s="41">
        <v>2023</v>
      </c>
      <c r="J11" s="43" t="s">
        <v>223</v>
      </c>
      <c r="L11" s="38"/>
      <c r="M11" s="30"/>
      <c r="N11" s="30"/>
      <c r="Q11" s="31"/>
      <c r="R11" s="31"/>
      <c r="S11" s="31"/>
    </row>
    <row r="12" spans="1:19" s="29" customFormat="1" ht="52.5" customHeight="1" x14ac:dyDescent="0.3">
      <c r="A12" s="36" t="s">
        <v>828</v>
      </c>
      <c r="B12" s="51">
        <v>10.99</v>
      </c>
      <c r="C12" s="41" t="s">
        <v>263</v>
      </c>
      <c r="D12" s="41" t="s">
        <v>228</v>
      </c>
      <c r="E12" s="42">
        <v>43882979000181</v>
      </c>
      <c r="F12" s="40" t="s">
        <v>829</v>
      </c>
      <c r="G12" s="69" t="s">
        <v>830</v>
      </c>
      <c r="H12" s="41" t="s">
        <v>831</v>
      </c>
      <c r="I12" s="41">
        <v>2024</v>
      </c>
      <c r="J12" s="43" t="s">
        <v>229</v>
      </c>
      <c r="L12" s="38"/>
      <c r="M12" s="30"/>
      <c r="N12" s="30"/>
      <c r="Q12" s="31"/>
      <c r="R12" s="31"/>
      <c r="S12" s="31"/>
    </row>
    <row r="13" spans="1:19" s="29" customFormat="1" ht="52.5" customHeight="1" x14ac:dyDescent="0.3">
      <c r="A13" s="36" t="s">
        <v>491</v>
      </c>
      <c r="B13" s="51">
        <v>9.85</v>
      </c>
      <c r="C13" s="41" t="s">
        <v>263</v>
      </c>
      <c r="D13" s="41" t="s">
        <v>228</v>
      </c>
      <c r="E13" s="42" t="s">
        <v>365</v>
      </c>
      <c r="F13" s="40">
        <v>45223</v>
      </c>
      <c r="G13" s="69" t="s">
        <v>366</v>
      </c>
      <c r="H13" s="41">
        <v>36</v>
      </c>
      <c r="I13" s="41">
        <v>2023</v>
      </c>
      <c r="J13" s="43" t="s">
        <v>229</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644</v>
      </c>
      <c r="B16" s="51">
        <v>11.84</v>
      </c>
      <c r="C16" s="67">
        <v>45574.491666666669</v>
      </c>
      <c r="D16" s="77" t="s">
        <v>645</v>
      </c>
      <c r="E16" s="130" t="s">
        <v>646</v>
      </c>
      <c r="F16" s="131"/>
      <c r="G16" s="32"/>
      <c r="H16" s="32"/>
      <c r="I16" s="32"/>
      <c r="J16" s="32"/>
      <c r="L16" s="75"/>
      <c r="M16" s="35"/>
      <c r="N16" s="35"/>
      <c r="Q16" s="34"/>
      <c r="R16" s="34"/>
      <c r="S16" s="34"/>
    </row>
    <row r="17" spans="1:19" s="33" customFormat="1" ht="54" customHeight="1" x14ac:dyDescent="0.35">
      <c r="A17" s="36" t="s">
        <v>647</v>
      </c>
      <c r="B17" s="51">
        <v>16.14</v>
      </c>
      <c r="C17" s="67">
        <v>45574.491666666669</v>
      </c>
      <c r="D17" s="77" t="s">
        <v>648</v>
      </c>
      <c r="E17" s="130" t="s">
        <v>649</v>
      </c>
      <c r="F17" s="131"/>
      <c r="G17" s="32"/>
      <c r="H17" s="32"/>
      <c r="I17" s="32"/>
      <c r="J17" s="32"/>
      <c r="L17" s="75"/>
      <c r="M17" s="35"/>
      <c r="N17" s="35"/>
      <c r="Q17" s="34"/>
      <c r="R17" s="34"/>
      <c r="S17" s="34"/>
    </row>
    <row r="18" spans="1:19" s="33" customFormat="1" ht="54" customHeight="1" x14ac:dyDescent="0.35">
      <c r="A18" s="36" t="s">
        <v>650</v>
      </c>
      <c r="B18" s="51">
        <v>19.899999999999999</v>
      </c>
      <c r="C18" s="67">
        <v>45574.491666666669</v>
      </c>
      <c r="D18" s="77" t="s">
        <v>651</v>
      </c>
      <c r="E18" s="130" t="s">
        <v>652</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31" priority="20">
      <formula>$F1="VALOR INCONSISTENTE"</formula>
    </cfRule>
  </conditionalFormatting>
  <conditionalFormatting sqref="A19:J39 A9:J9 A13:J15 A16:D18 G16:J18 E17:F18">
    <cfRule type="expression" dxfId="30" priority="1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 priority="18">
      <formula>$F4="VALOR INCONSISTENTE"</formula>
    </cfRule>
  </conditionalFormatting>
  <conditionalFormatting sqref="E16:F16">
    <cfRule type="expression" dxfId="28" priority="17">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1:J11">
    <cfRule type="expression" dxfId="27" priority="11">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0:J10">
    <cfRule type="expression" dxfId="26" priority="6">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2:J12">
    <cfRule type="expression" dxfId="25" priority="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90EE0-EBB3-4D90-B3E5-223D1F9739C5}">
  <sheetPr codeName="Planilha83">
    <pageSetUpPr fitToPage="1"/>
  </sheetPr>
  <dimension ref="A1:S18"/>
  <sheetViews>
    <sheetView showGridLines="0" zoomScale="80" zoomScaleNormal="80" workbookViewId="0">
      <pane ySplit="2" topLeftCell="A9" activePane="bottomLeft" state="frozen"/>
      <selection pane="bottomLeft" activeCell="E15" sqref="E15:F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213</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48.637999999999998</v>
      </c>
      <c r="B5" s="139">
        <f>IFERROR(MEDIAN(B7:B1048576),0)</f>
        <v>48.3</v>
      </c>
      <c r="C5" s="139"/>
      <c r="D5" s="139">
        <f>IFERROR(AVERAGEIFS(B7:B1048576,B7:B1048576,"&lt;"&amp;(A5+IFERROR(_xlfn.STDEV.S(B7:B1048576),0)),B7:B1048576,"&gt;"&amp;(A5-IFERROR(_xlfn.STDEV.S(B7:B1048576),0))),0)</f>
        <v>47.4</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492</v>
      </c>
      <c r="B9" s="51">
        <v>44</v>
      </c>
      <c r="C9" s="41" t="s">
        <v>169</v>
      </c>
      <c r="D9" s="41" t="s">
        <v>217</v>
      </c>
      <c r="E9" s="42" t="s">
        <v>255</v>
      </c>
      <c r="F9" s="40">
        <v>45426</v>
      </c>
      <c r="G9" s="69" t="s">
        <v>304</v>
      </c>
      <c r="H9" s="41">
        <v>20</v>
      </c>
      <c r="I9" s="41">
        <v>2024</v>
      </c>
      <c r="J9" s="43" t="s">
        <v>219</v>
      </c>
      <c r="L9" s="38"/>
      <c r="M9" s="30"/>
      <c r="N9" s="30"/>
      <c r="Q9" s="31"/>
      <c r="R9" s="31"/>
      <c r="S9" s="31"/>
    </row>
    <row r="10" spans="1:19" s="29" customFormat="1" ht="52.5" customHeight="1" x14ac:dyDescent="0.3">
      <c r="A10" s="36" t="s">
        <v>493</v>
      </c>
      <c r="B10" s="51">
        <v>49.9</v>
      </c>
      <c r="C10" s="41" t="s">
        <v>227</v>
      </c>
      <c r="D10" s="41" t="s">
        <v>228</v>
      </c>
      <c r="E10" s="42" t="s">
        <v>347</v>
      </c>
      <c r="F10" s="40">
        <v>45397</v>
      </c>
      <c r="G10" s="69" t="s">
        <v>348</v>
      </c>
      <c r="H10" s="41">
        <v>7</v>
      </c>
      <c r="I10" s="41">
        <v>2024</v>
      </c>
      <c r="J10" s="43" t="s">
        <v>229</v>
      </c>
      <c r="L10" s="38"/>
      <c r="M10" s="30"/>
      <c r="N10" s="30"/>
      <c r="Q10" s="31"/>
      <c r="R10" s="31"/>
      <c r="S10" s="31"/>
    </row>
    <row r="11" spans="1:19" s="65" customFormat="1" ht="40.15" customHeight="1" x14ac:dyDescent="0.35">
      <c r="A11" s="78" t="s">
        <v>9</v>
      </c>
      <c r="B11" s="79"/>
      <c r="C11" s="79"/>
      <c r="D11" s="80"/>
      <c r="E11" s="80"/>
      <c r="F11" s="81"/>
      <c r="G11" s="64"/>
      <c r="H11" s="64"/>
      <c r="I11" s="64"/>
      <c r="J11" s="64"/>
      <c r="L11" s="82"/>
      <c r="Q11" s="66"/>
      <c r="R11" s="66"/>
      <c r="S11" s="66"/>
    </row>
    <row r="12" spans="1:19" s="61" customFormat="1" ht="34.9" customHeight="1" x14ac:dyDescent="0.3">
      <c r="A12" s="58" t="s">
        <v>165</v>
      </c>
      <c r="B12" s="60" t="s">
        <v>4</v>
      </c>
      <c r="C12" s="59" t="s">
        <v>164</v>
      </c>
      <c r="D12" s="60" t="s">
        <v>152</v>
      </c>
      <c r="E12" s="128" t="s">
        <v>21</v>
      </c>
      <c r="F12" s="129"/>
      <c r="G12" s="68"/>
      <c r="H12" s="68"/>
      <c r="I12" s="68"/>
      <c r="J12" s="68"/>
      <c r="M12" s="62"/>
      <c r="N12" s="62"/>
      <c r="Q12" s="63"/>
      <c r="R12" s="63"/>
      <c r="S12" s="63"/>
    </row>
    <row r="13" spans="1:19" s="33" customFormat="1" ht="54" customHeight="1" x14ac:dyDescent="0.35">
      <c r="A13" s="36" t="s">
        <v>653</v>
      </c>
      <c r="B13" s="51">
        <v>48.3</v>
      </c>
      <c r="C13" s="67">
        <v>45574.492361111108</v>
      </c>
      <c r="D13" s="77" t="s">
        <v>654</v>
      </c>
      <c r="E13" s="130" t="s">
        <v>655</v>
      </c>
      <c r="F13" s="131"/>
      <c r="G13" s="32"/>
      <c r="H13" s="32"/>
      <c r="I13" s="32"/>
      <c r="J13" s="32"/>
      <c r="L13" s="75"/>
      <c r="M13" s="35"/>
      <c r="N13" s="35"/>
      <c r="Q13" s="34"/>
      <c r="R13" s="34"/>
      <c r="S13" s="34"/>
    </row>
    <row r="14" spans="1:19" s="33" customFormat="1" ht="54" customHeight="1" x14ac:dyDescent="0.35">
      <c r="A14" s="36" t="s">
        <v>656</v>
      </c>
      <c r="B14" s="51">
        <v>69</v>
      </c>
      <c r="C14" s="67">
        <v>45574.492361111108</v>
      </c>
      <c r="D14" s="77" t="s">
        <v>510</v>
      </c>
      <c r="E14" s="130" t="s">
        <v>657</v>
      </c>
      <c r="F14" s="131"/>
      <c r="G14" s="32"/>
      <c r="H14" s="32"/>
      <c r="I14" s="32"/>
      <c r="J14" s="32"/>
      <c r="L14" s="75"/>
      <c r="M14" s="35"/>
      <c r="N14" s="35"/>
      <c r="Q14" s="34"/>
      <c r="R14" s="34"/>
      <c r="S14" s="34"/>
    </row>
    <row r="15" spans="1:19" s="33" customFormat="1" ht="54" customHeight="1" x14ac:dyDescent="0.35">
      <c r="A15" s="36" t="s">
        <v>658</v>
      </c>
      <c r="B15" s="51">
        <v>31.99</v>
      </c>
      <c r="C15" s="67">
        <v>45574.492361111108</v>
      </c>
      <c r="D15" s="77" t="s">
        <v>504</v>
      </c>
      <c r="E15" s="130" t="s">
        <v>659</v>
      </c>
      <c r="F15" s="131"/>
      <c r="G15" s="32"/>
      <c r="H15" s="32"/>
      <c r="I15" s="32"/>
      <c r="J15" s="32"/>
      <c r="L15" s="75"/>
      <c r="M15" s="35"/>
      <c r="N15" s="35"/>
      <c r="Q15" s="34"/>
      <c r="R15" s="34"/>
      <c r="S15" s="34"/>
    </row>
    <row r="16" spans="1:19" ht="40.15" customHeight="1" x14ac:dyDescent="0.25">
      <c r="A16" s="72" t="s">
        <v>10</v>
      </c>
      <c r="B16" s="8"/>
      <c r="C16" s="71"/>
      <c r="D16" s="44"/>
      <c r="E16" s="45"/>
      <c r="F16" s="46"/>
      <c r="G16" s="6"/>
      <c r="H16" s="6"/>
      <c r="I16" s="6"/>
      <c r="J16" s="6"/>
      <c r="L16" s="4"/>
      <c r="M16" s="3"/>
      <c r="N16" s="3"/>
      <c r="Q16" s="5"/>
      <c r="R16" s="5"/>
      <c r="S16" s="5"/>
    </row>
    <row r="17" spans="1:19" s="29" customFormat="1" ht="34.9" customHeight="1" x14ac:dyDescent="0.3">
      <c r="A17" s="73" t="s">
        <v>11</v>
      </c>
      <c r="B17" s="74" t="s">
        <v>4</v>
      </c>
      <c r="C17" s="74" t="s">
        <v>12</v>
      </c>
      <c r="D17" s="143" t="s">
        <v>13</v>
      </c>
      <c r="E17" s="143"/>
      <c r="F17" s="144"/>
      <c r="G17" s="37"/>
      <c r="H17" s="37"/>
      <c r="I17" s="37"/>
      <c r="J17" s="37"/>
      <c r="L17" s="38"/>
      <c r="M17" s="30"/>
      <c r="N17" s="30"/>
      <c r="Q17" s="31"/>
      <c r="R17" s="31"/>
      <c r="S17" s="31"/>
    </row>
    <row r="18" spans="1:19" s="29" customFormat="1" ht="54" customHeight="1" x14ac:dyDescent="0.3">
      <c r="A18" s="39" t="s">
        <v>2</v>
      </c>
      <c r="B18" s="51"/>
      <c r="C18" s="52"/>
      <c r="D18" s="140"/>
      <c r="E18" s="141"/>
      <c r="F18" s="142"/>
      <c r="G18" s="37"/>
      <c r="H18" s="37"/>
      <c r="I18" s="37"/>
      <c r="J18" s="37"/>
      <c r="L18" s="38"/>
      <c r="M18" s="30"/>
      <c r="N18" s="30"/>
      <c r="Q18" s="31"/>
      <c r="R18" s="31"/>
      <c r="S18" s="31"/>
    </row>
  </sheetData>
  <mergeCells count="12">
    <mergeCell ref="B1:D1"/>
    <mergeCell ref="B2:D2"/>
    <mergeCell ref="B4:C4"/>
    <mergeCell ref="D4:E4"/>
    <mergeCell ref="B5:C5"/>
    <mergeCell ref="D5:E5"/>
    <mergeCell ref="D17:F17"/>
    <mergeCell ref="D18:F18"/>
    <mergeCell ref="E12:F12"/>
    <mergeCell ref="E13:F13"/>
    <mergeCell ref="E14:F14"/>
    <mergeCell ref="E15:F15"/>
  </mergeCells>
  <conditionalFormatting sqref="F1:F3 F8:F10">
    <cfRule type="expression" dxfId="24" priority="8">
      <formula>$F1="VALOR INCONSISTENTE"</formula>
    </cfRule>
  </conditionalFormatting>
  <conditionalFormatting sqref="A16:J36 A13:D15 G13:J15 A9:J12">
    <cfRule type="expression" dxfId="23"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2" priority="6">
      <formula>$F4="VALOR INCONSISTENTE"</formula>
    </cfRule>
  </conditionalFormatting>
  <conditionalFormatting sqref="E15:F15">
    <cfRule type="expression" dxfId="21" priority="3">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E14:F14">
    <cfRule type="expression" dxfId="20" priority="2">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E13:F13">
    <cfRule type="expression" dxfId="19" priority="1">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09ACD-89B9-44D5-AE19-8BCF26EFDAFB}">
  <sheetPr codeName="Planilha84">
    <pageSetUpPr fitToPage="1"/>
  </sheetPr>
  <dimension ref="A1:S20"/>
  <sheetViews>
    <sheetView showGridLines="0" zoomScale="80" zoomScaleNormal="80" workbookViewId="0">
      <pane ySplit="2" topLeftCell="A11" activePane="bottomLeft" state="frozen"/>
      <selection pane="bottomLeft" activeCell="B1" sqref="B1:D1"/>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214</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10.049999999999999</v>
      </c>
      <c r="B5" s="139">
        <f>IFERROR(MEDIAN(B7:B1048576),0)</f>
        <v>10.56</v>
      </c>
      <c r="C5" s="139"/>
      <c r="D5" s="139">
        <f>IFERROR(AVERAGEIFS(B7:B1048576,B7:B1048576,"&lt;"&amp;(A5+IFERROR(_xlfn.STDEV.S(B7:B1048576),0)),B7:B1048576,"&gt;"&amp;(A5-IFERROR(_xlfn.STDEV.S(B7:B1048576),0))),0)</f>
        <v>10.092000000000001</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495</v>
      </c>
      <c r="B9" s="51">
        <v>13</v>
      </c>
      <c r="C9" s="41" t="s">
        <v>169</v>
      </c>
      <c r="D9" s="41" t="s">
        <v>217</v>
      </c>
      <c r="E9" s="42" t="s">
        <v>284</v>
      </c>
      <c r="F9" s="40">
        <v>45420</v>
      </c>
      <c r="G9" s="69" t="s">
        <v>254</v>
      </c>
      <c r="H9" s="41">
        <v>3</v>
      </c>
      <c r="I9" s="41">
        <v>2024</v>
      </c>
      <c r="J9" s="43" t="s">
        <v>219</v>
      </c>
      <c r="L9" s="38"/>
      <c r="M9" s="30"/>
      <c r="N9" s="30"/>
      <c r="Q9" s="31"/>
      <c r="R9" s="31"/>
      <c r="S9" s="31"/>
    </row>
    <row r="10" spans="1:19" s="29" customFormat="1" ht="52.5" customHeight="1" x14ac:dyDescent="0.3">
      <c r="A10" s="36" t="s">
        <v>1080</v>
      </c>
      <c r="B10" s="51">
        <v>6.89</v>
      </c>
      <c r="C10" s="41" t="s">
        <v>169</v>
      </c>
      <c r="D10" s="41" t="s">
        <v>217</v>
      </c>
      <c r="E10" s="42">
        <v>40553425000142</v>
      </c>
      <c r="F10" s="40" t="s">
        <v>1081</v>
      </c>
      <c r="G10" s="69" t="s">
        <v>357</v>
      </c>
      <c r="H10" s="41" t="s">
        <v>872</v>
      </c>
      <c r="I10" s="41">
        <v>2023</v>
      </c>
      <c r="J10" s="43" t="s">
        <v>223</v>
      </c>
      <c r="L10" s="38"/>
      <c r="M10" s="30"/>
      <c r="N10" s="30"/>
      <c r="Q10" s="31"/>
      <c r="R10" s="31"/>
      <c r="S10" s="31"/>
    </row>
    <row r="11" spans="1:19" s="29" customFormat="1" ht="52.5" customHeight="1" x14ac:dyDescent="0.3">
      <c r="A11" s="36" t="s">
        <v>1082</v>
      </c>
      <c r="B11" s="51">
        <v>7.9</v>
      </c>
      <c r="C11" s="41" t="s">
        <v>169</v>
      </c>
      <c r="D11" s="41" t="s">
        <v>217</v>
      </c>
      <c r="E11" s="42">
        <v>51978129000100</v>
      </c>
      <c r="F11" s="40" t="s">
        <v>1083</v>
      </c>
      <c r="G11" s="69" t="s">
        <v>367</v>
      </c>
      <c r="H11" s="41" t="s">
        <v>1021</v>
      </c>
      <c r="I11" s="41">
        <v>2024</v>
      </c>
      <c r="J11" s="43" t="s">
        <v>219</v>
      </c>
      <c r="L11" s="38"/>
      <c r="M11" s="30"/>
      <c r="N11" s="30"/>
      <c r="Q11" s="31"/>
      <c r="R11" s="31"/>
      <c r="S11" s="31"/>
    </row>
    <row r="12" spans="1:19" s="29" customFormat="1" ht="52.5" customHeight="1" x14ac:dyDescent="0.3">
      <c r="A12" s="36" t="s">
        <v>1086</v>
      </c>
      <c r="B12" s="51">
        <v>12</v>
      </c>
      <c r="C12" s="41" t="s">
        <v>227</v>
      </c>
      <c r="D12" s="41" t="s">
        <v>234</v>
      </c>
      <c r="E12" s="42">
        <v>46492941000190</v>
      </c>
      <c r="F12" s="40" t="s">
        <v>898</v>
      </c>
      <c r="G12" s="69" t="s">
        <v>899</v>
      </c>
      <c r="H12" s="41" t="s">
        <v>900</v>
      </c>
      <c r="I12" s="41">
        <v>2024</v>
      </c>
      <c r="J12" s="43" t="s">
        <v>237</v>
      </c>
      <c r="L12" s="38"/>
      <c r="M12" s="30"/>
      <c r="N12" s="30"/>
      <c r="Q12" s="31"/>
      <c r="R12" s="31"/>
      <c r="S12" s="31"/>
    </row>
    <row r="13" spans="1:19" s="29" customFormat="1" ht="52.5" customHeight="1" x14ac:dyDescent="0.3">
      <c r="A13" s="36" t="s">
        <v>1084</v>
      </c>
      <c r="B13" s="51">
        <v>12</v>
      </c>
      <c r="C13" s="41" t="s">
        <v>169</v>
      </c>
      <c r="D13" s="41" t="s">
        <v>217</v>
      </c>
      <c r="E13" s="42">
        <v>24738613000199</v>
      </c>
      <c r="F13" s="40" t="s">
        <v>1085</v>
      </c>
      <c r="G13" s="69" t="s">
        <v>317</v>
      </c>
      <c r="H13" s="41" t="s">
        <v>902</v>
      </c>
      <c r="I13" s="41">
        <v>2023</v>
      </c>
      <c r="J13" s="43" t="s">
        <v>223</v>
      </c>
      <c r="L13" s="38"/>
      <c r="M13" s="30"/>
      <c r="N13" s="30"/>
      <c r="Q13" s="31"/>
      <c r="R13" s="31"/>
      <c r="S13" s="31"/>
    </row>
    <row r="14" spans="1:19" s="65" customFormat="1" ht="40.15" customHeight="1" x14ac:dyDescent="0.35">
      <c r="A14" s="78" t="s">
        <v>9</v>
      </c>
      <c r="B14" s="79"/>
      <c r="C14" s="79"/>
      <c r="D14" s="80"/>
      <c r="E14" s="80"/>
      <c r="F14" s="81"/>
      <c r="G14" s="64"/>
      <c r="H14" s="64"/>
      <c r="I14" s="64"/>
      <c r="J14" s="64"/>
      <c r="L14" s="82"/>
      <c r="Q14" s="66"/>
      <c r="R14" s="66"/>
      <c r="S14" s="66"/>
    </row>
    <row r="15" spans="1:19" s="61" customFormat="1" ht="34.9" customHeight="1" x14ac:dyDescent="0.3">
      <c r="A15" s="58" t="s">
        <v>165</v>
      </c>
      <c r="B15" s="60" t="s">
        <v>4</v>
      </c>
      <c r="C15" s="59" t="s">
        <v>164</v>
      </c>
      <c r="D15" s="60" t="s">
        <v>152</v>
      </c>
      <c r="E15" s="128" t="s">
        <v>21</v>
      </c>
      <c r="F15" s="129"/>
      <c r="G15" s="68"/>
      <c r="H15" s="68"/>
      <c r="I15" s="68"/>
      <c r="J15" s="68"/>
      <c r="M15" s="62"/>
      <c r="N15" s="62"/>
      <c r="Q15" s="63"/>
      <c r="R15" s="63"/>
      <c r="S15" s="63"/>
    </row>
    <row r="16" spans="1:19" s="33" customFormat="1" ht="54" customHeight="1" x14ac:dyDescent="0.35">
      <c r="A16" s="36" t="s">
        <v>832</v>
      </c>
      <c r="B16" s="51">
        <v>8</v>
      </c>
      <c r="C16" s="67">
        <v>45574.492361111108</v>
      </c>
      <c r="D16" s="77" t="s">
        <v>504</v>
      </c>
      <c r="E16" s="146" t="s">
        <v>833</v>
      </c>
      <c r="F16" s="131"/>
      <c r="G16" s="32"/>
      <c r="H16" s="32"/>
      <c r="I16" s="32"/>
      <c r="J16" s="32"/>
      <c r="L16" s="75"/>
      <c r="M16" s="35"/>
      <c r="N16" s="35"/>
      <c r="Q16" s="34"/>
      <c r="R16" s="34"/>
      <c r="S16" s="34"/>
    </row>
    <row r="17" spans="1:19" s="33" customFormat="1" ht="54" customHeight="1" x14ac:dyDescent="0.35">
      <c r="A17" s="36" t="s">
        <v>834</v>
      </c>
      <c r="B17" s="51">
        <v>10.56</v>
      </c>
      <c r="C17" s="67">
        <v>45574.492361111108</v>
      </c>
      <c r="D17" s="77" t="s">
        <v>504</v>
      </c>
      <c r="E17" s="146" t="s">
        <v>835</v>
      </c>
      <c r="F17" s="131"/>
      <c r="G17" s="32"/>
      <c r="H17" s="32"/>
      <c r="I17" s="32"/>
      <c r="J17" s="32"/>
      <c r="L17" s="75"/>
      <c r="M17" s="35"/>
      <c r="N17" s="35"/>
      <c r="Q17" s="34"/>
      <c r="R17" s="34"/>
      <c r="S17" s="34"/>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43" t="s">
        <v>13</v>
      </c>
      <c r="E19" s="143"/>
      <c r="F19" s="144"/>
      <c r="G19" s="37"/>
      <c r="H19" s="37"/>
      <c r="I19" s="37"/>
      <c r="J19" s="37"/>
      <c r="L19" s="38"/>
      <c r="M19" s="30"/>
      <c r="N19" s="30"/>
      <c r="Q19" s="31"/>
      <c r="R19" s="31"/>
      <c r="S19" s="31"/>
    </row>
    <row r="20" spans="1:19" s="29" customFormat="1" ht="54" customHeight="1" x14ac:dyDescent="0.3">
      <c r="A20" s="39" t="s">
        <v>2</v>
      </c>
      <c r="B20" s="51"/>
      <c r="C20" s="52"/>
      <c r="D20" s="140"/>
      <c r="E20" s="141"/>
      <c r="F20" s="142"/>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8" priority="10">
      <formula>$F1="VALOR INCONSISTENTE"</formula>
    </cfRule>
  </conditionalFormatting>
  <conditionalFormatting sqref="A18:J38 G16:J17 A16:D17 E17:F17 A13:J15 A9:J11">
    <cfRule type="expression" dxfId="17"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 priority="8">
      <formula>$F4="VALOR INCONSISTENTE"</formula>
    </cfRule>
  </conditionalFormatting>
  <conditionalFormatting sqref="E16:F16">
    <cfRule type="expression" dxfId="15" priority="7">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2:J12">
    <cfRule type="expression" dxfId="14" priority="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6" r:id="rId1" xr:uid="{DE930EB0-6564-4D9E-BBE8-F3A6E9362A4E}"/>
    <hyperlink ref="E17" r:id="rId2" xr:uid="{7D57C5E4-7B1F-4607-B1C2-7B4169A184BB}"/>
  </hyperlinks>
  <pageMargins left="0.4" right="0.4" top="0.6" bottom="0.6" header="0.31496062000000002" footer="0.31496062000000002"/>
  <pageSetup paperSize="9" scale="54" fitToHeight="0" orientation="landscape" cellComments="atEnd" r:id="rId3"/>
  <drawing r:id="rId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9CF9E-4238-4DC9-A905-6E57F7D2E572}">
  <sheetPr codeName="Planilha85">
    <pageSetUpPr fitToPage="1"/>
  </sheetPr>
  <dimension ref="A1:S22"/>
  <sheetViews>
    <sheetView showGridLines="0" zoomScale="80" zoomScaleNormal="80" workbookViewId="0">
      <pane ySplit="2" topLeftCell="A3" activePane="bottomLeft" state="frozen"/>
      <selection pane="bottomLeft" activeCell="J19" sqref="J1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215</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1977.78</v>
      </c>
      <c r="B5" s="139">
        <f>IFERROR(MEDIAN(B7:B1048576),0)</f>
        <v>1745</v>
      </c>
      <c r="C5" s="139"/>
      <c r="D5" s="139">
        <f>IFERROR(AVERAGEIFS(B7:B1048576,B7:B1048576,"&lt;"&amp;(A5+IFERROR(_xlfn.STDEV.S(B7:B1048576),0)),B7:B1048576,"&gt;"&amp;(A5-IFERROR(_xlfn.STDEV.S(B7:B1048576),0))),0)</f>
        <v>1852.6275000000001</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859</v>
      </c>
      <c r="B9" s="51">
        <v>1500</v>
      </c>
      <c r="C9" s="41" t="s">
        <v>860</v>
      </c>
      <c r="D9" s="41" t="s">
        <v>217</v>
      </c>
      <c r="E9" s="42">
        <v>48253521000187</v>
      </c>
      <c r="F9" s="40" t="s">
        <v>822</v>
      </c>
      <c r="G9" s="69" t="s">
        <v>861</v>
      </c>
      <c r="H9" s="41" t="s">
        <v>862</v>
      </c>
      <c r="I9" s="41">
        <v>2023</v>
      </c>
      <c r="J9" s="43" t="s">
        <v>223</v>
      </c>
      <c r="L9" s="38"/>
      <c r="M9" s="30"/>
      <c r="N9" s="30"/>
      <c r="Q9" s="31"/>
      <c r="R9" s="31"/>
      <c r="S9" s="31"/>
    </row>
    <row r="10" spans="1:19" s="29" customFormat="1" ht="52.5" customHeight="1" x14ac:dyDescent="0.3">
      <c r="A10" s="36" t="s">
        <v>863</v>
      </c>
      <c r="B10" s="51">
        <v>1700</v>
      </c>
      <c r="C10" s="41" t="s">
        <v>169</v>
      </c>
      <c r="D10" s="41" t="s">
        <v>217</v>
      </c>
      <c r="E10" s="42">
        <v>42753718000107</v>
      </c>
      <c r="F10" s="40" t="s">
        <v>844</v>
      </c>
      <c r="G10" s="69" t="s">
        <v>864</v>
      </c>
      <c r="H10" s="41" t="s">
        <v>865</v>
      </c>
      <c r="I10" s="41">
        <v>2023</v>
      </c>
      <c r="J10" s="43" t="s">
        <v>219</v>
      </c>
      <c r="L10" s="38"/>
      <c r="M10" s="30"/>
      <c r="N10" s="30"/>
      <c r="Q10" s="31"/>
      <c r="R10" s="31"/>
      <c r="S10" s="31"/>
    </row>
    <row r="11" spans="1:19" s="29" customFormat="1" ht="52.5" customHeight="1" x14ac:dyDescent="0.3">
      <c r="A11" s="36" t="s">
        <v>866</v>
      </c>
      <c r="B11" s="51">
        <v>2299.8000000000002</v>
      </c>
      <c r="C11" s="41" t="s">
        <v>169</v>
      </c>
      <c r="D11" s="41" t="s">
        <v>217</v>
      </c>
      <c r="E11" s="42">
        <v>32302947000143</v>
      </c>
      <c r="F11" s="40" t="s">
        <v>867</v>
      </c>
      <c r="G11" s="69" t="s">
        <v>868</v>
      </c>
      <c r="H11" s="41" t="s">
        <v>869</v>
      </c>
      <c r="I11" s="41">
        <v>2024</v>
      </c>
      <c r="J11" s="43" t="s">
        <v>219</v>
      </c>
      <c r="L11" s="38"/>
      <c r="M11" s="30"/>
      <c r="N11" s="30"/>
      <c r="Q11" s="31"/>
      <c r="R11" s="31"/>
      <c r="S11" s="31"/>
    </row>
    <row r="12" spans="1:19" s="29" customFormat="1" ht="52.5" customHeight="1" x14ac:dyDescent="0.3">
      <c r="A12" s="36" t="s">
        <v>870</v>
      </c>
      <c r="B12" s="51">
        <v>1745</v>
      </c>
      <c r="C12" s="41" t="s">
        <v>169</v>
      </c>
      <c r="D12" s="41" t="s">
        <v>217</v>
      </c>
      <c r="E12" s="42">
        <v>45329312000181</v>
      </c>
      <c r="F12" s="40" t="s">
        <v>871</v>
      </c>
      <c r="G12" s="69" t="s">
        <v>304</v>
      </c>
      <c r="H12" s="41" t="s">
        <v>872</v>
      </c>
      <c r="I12" s="41">
        <v>2024</v>
      </c>
      <c r="J12" s="43" t="s">
        <v>219</v>
      </c>
      <c r="L12" s="38"/>
      <c r="M12" s="30"/>
      <c r="N12" s="30"/>
      <c r="Q12" s="31"/>
      <c r="R12" s="31"/>
      <c r="S12" s="31"/>
    </row>
    <row r="13" spans="1:19" s="29" customFormat="1" ht="52.5" customHeight="1" x14ac:dyDescent="0.3">
      <c r="A13" s="36" t="s">
        <v>873</v>
      </c>
      <c r="B13" s="51">
        <v>2471.69</v>
      </c>
      <c r="C13" s="41" t="s">
        <v>169</v>
      </c>
      <c r="D13" s="41" t="s">
        <v>217</v>
      </c>
      <c r="E13" s="42">
        <v>46728867000169</v>
      </c>
      <c r="F13" s="40" t="s">
        <v>874</v>
      </c>
      <c r="G13" s="69" t="s">
        <v>875</v>
      </c>
      <c r="H13" s="41" t="s">
        <v>839</v>
      </c>
      <c r="I13" s="41">
        <v>2024</v>
      </c>
      <c r="J13" s="43" t="s">
        <v>219</v>
      </c>
      <c r="L13" s="38"/>
      <c r="M13" s="30"/>
      <c r="N13" s="30"/>
      <c r="Q13" s="31"/>
      <c r="R13" s="31"/>
      <c r="S13" s="31"/>
    </row>
    <row r="14" spans="1:19" s="29" customFormat="1" ht="52.5" customHeight="1" x14ac:dyDescent="0.3">
      <c r="A14" s="36" t="s">
        <v>876</v>
      </c>
      <c r="B14" s="51">
        <v>1644</v>
      </c>
      <c r="C14" s="41" t="s">
        <v>169</v>
      </c>
      <c r="D14" s="41" t="s">
        <v>217</v>
      </c>
      <c r="E14" s="42">
        <v>3800477000140</v>
      </c>
      <c r="F14" s="40" t="s">
        <v>858</v>
      </c>
      <c r="G14" s="69" t="s">
        <v>242</v>
      </c>
      <c r="H14" s="41" t="s">
        <v>700</v>
      </c>
      <c r="I14" s="41">
        <v>2024</v>
      </c>
      <c r="J14" s="43" t="s">
        <v>219</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660</v>
      </c>
      <c r="B17" s="51">
        <v>1805.9</v>
      </c>
      <c r="C17" s="67">
        <v>45574.492361111108</v>
      </c>
      <c r="D17" s="77" t="s">
        <v>554</v>
      </c>
      <c r="E17" s="130" t="s">
        <v>661</v>
      </c>
      <c r="F17" s="131"/>
      <c r="G17" s="32"/>
      <c r="H17" s="32"/>
      <c r="I17" s="32"/>
      <c r="J17" s="32"/>
      <c r="L17" s="75"/>
      <c r="M17" s="35"/>
      <c r="N17" s="35"/>
      <c r="Q17" s="34"/>
      <c r="R17" s="34"/>
      <c r="S17" s="34"/>
    </row>
    <row r="18" spans="1:19" s="33" customFormat="1" ht="54" customHeight="1" x14ac:dyDescent="0.35">
      <c r="A18" s="36" t="s">
        <v>877</v>
      </c>
      <c r="B18" s="51">
        <v>2979</v>
      </c>
      <c r="C18" s="67">
        <v>45574.492361111108</v>
      </c>
      <c r="D18" s="77" t="s">
        <v>879</v>
      </c>
      <c r="E18" s="146" t="s">
        <v>878</v>
      </c>
      <c r="F18" s="131"/>
      <c r="G18" s="32"/>
      <c r="H18" s="32"/>
      <c r="I18" s="32"/>
      <c r="J18" s="32"/>
      <c r="L18" s="75"/>
      <c r="M18" s="35"/>
      <c r="N18" s="35"/>
      <c r="Q18" s="34"/>
      <c r="R18" s="34"/>
      <c r="S18" s="34"/>
    </row>
    <row r="19" spans="1:19" s="33" customFormat="1" ht="54" customHeight="1" x14ac:dyDescent="0.35">
      <c r="A19" s="36" t="s">
        <v>880</v>
      </c>
      <c r="B19" s="51">
        <v>1654.63</v>
      </c>
      <c r="C19" s="67">
        <v>45574.492361111108</v>
      </c>
      <c r="D19" s="77" t="s">
        <v>882</v>
      </c>
      <c r="E19" s="146" t="s">
        <v>881</v>
      </c>
      <c r="F19" s="131"/>
      <c r="G19" s="32"/>
      <c r="H19" s="32"/>
      <c r="I19" s="32"/>
      <c r="J19" s="32"/>
      <c r="L19" s="75"/>
      <c r="M19" s="35"/>
      <c r="N19" s="35"/>
      <c r="Q19" s="34"/>
      <c r="R19" s="34"/>
      <c r="S19" s="34"/>
    </row>
    <row r="20" spans="1:19" ht="40.15" customHeight="1" x14ac:dyDescent="0.25">
      <c r="A20" s="72" t="s">
        <v>10</v>
      </c>
      <c r="B20" s="8"/>
      <c r="C20" s="71"/>
      <c r="D20" s="44"/>
      <c r="E20" s="45"/>
      <c r="F20" s="46"/>
      <c r="G20" s="6"/>
      <c r="H20" s="6"/>
      <c r="I20" s="6"/>
      <c r="J20" s="6"/>
      <c r="L20" s="4"/>
      <c r="M20" s="3"/>
      <c r="N20" s="3"/>
      <c r="Q20" s="5"/>
      <c r="R20" s="5"/>
      <c r="S20" s="5"/>
    </row>
    <row r="21" spans="1:19" s="29" customFormat="1" ht="34.9" customHeight="1" x14ac:dyDescent="0.3">
      <c r="A21" s="73" t="s">
        <v>11</v>
      </c>
      <c r="B21" s="74" t="s">
        <v>4</v>
      </c>
      <c r="C21" s="74" t="s">
        <v>12</v>
      </c>
      <c r="D21" s="143" t="s">
        <v>13</v>
      </c>
      <c r="E21" s="143"/>
      <c r="F21" s="144"/>
      <c r="G21" s="37"/>
      <c r="H21" s="37"/>
      <c r="I21" s="37"/>
      <c r="J21" s="37"/>
      <c r="L21" s="38"/>
      <c r="M21" s="30"/>
      <c r="N21" s="30"/>
      <c r="Q21" s="31"/>
      <c r="R21" s="31"/>
      <c r="S21" s="31"/>
    </row>
    <row r="22" spans="1:19" s="29" customFormat="1" ht="54" customHeight="1" x14ac:dyDescent="0.3">
      <c r="A22" s="39" t="s">
        <v>2</v>
      </c>
      <c r="B22" s="51"/>
      <c r="C22" s="52"/>
      <c r="D22" s="140"/>
      <c r="E22" s="141"/>
      <c r="F22" s="142"/>
      <c r="G22" s="37"/>
      <c r="H22" s="37"/>
      <c r="I22" s="37"/>
      <c r="J22" s="37"/>
      <c r="L22" s="38"/>
      <c r="M22" s="30"/>
      <c r="N22" s="30"/>
      <c r="Q22" s="31"/>
      <c r="R22" s="31"/>
      <c r="S22" s="31"/>
    </row>
  </sheetData>
  <mergeCells count="12">
    <mergeCell ref="B1:D1"/>
    <mergeCell ref="B2:D2"/>
    <mergeCell ref="B4:C4"/>
    <mergeCell ref="D4:E4"/>
    <mergeCell ref="B5:C5"/>
    <mergeCell ref="D5:E5"/>
    <mergeCell ref="D21:F21"/>
    <mergeCell ref="D22:F22"/>
    <mergeCell ref="E16:F16"/>
    <mergeCell ref="E17:F17"/>
    <mergeCell ref="E18:F18"/>
    <mergeCell ref="E19:F19"/>
  </mergeCells>
  <conditionalFormatting sqref="F1:F3 F8:F14">
    <cfRule type="expression" dxfId="13" priority="35">
      <formula>$F1="VALOR INCONSISTENTE"</formula>
    </cfRule>
  </conditionalFormatting>
  <conditionalFormatting sqref="A17:D17 G17:J17 A15:J16 A18:J40">
    <cfRule type="expression" dxfId="12" priority="34">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F4">
    <cfRule type="expression" dxfId="11" priority="33">
      <formula>$F4="VALOR INCONSISTENTE"</formula>
    </cfRule>
  </conditionalFormatting>
  <conditionalFormatting sqref="E17:F17">
    <cfRule type="expression" dxfId="10" priority="3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A9:J9">
    <cfRule type="expression" dxfId="9" priority="2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8" priority="2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1:J11">
    <cfRule type="expression" dxfId="7" priority="16">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A12:J12">
    <cfRule type="expression" dxfId="6" priority="11">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A13:J13">
    <cfRule type="expression" dxfId="5" priority="6">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4:J14">
    <cfRule type="expression" dxfId="4" priority="1">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8" r:id="rId1" xr:uid="{57E812E4-53AF-4124-B305-C27B1E9C5704}"/>
    <hyperlink ref="E19" r:id="rId2" xr:uid="{C38C4ADF-AAE3-4BA0-B616-70448257E5DA}"/>
  </hyperlinks>
  <pageMargins left="0.4" right="0.4" top="0.6" bottom="0.6" header="0.31496062000000002" footer="0.31496062000000002"/>
  <pageSetup paperSize="9" scale="54" fitToHeight="0" orientation="landscape" cellComments="atEnd" r:id="rId3"/>
  <drawing r:id="rId4"/>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F4488-E303-49A3-8FCB-901C6F3C4CE6}">
  <sheetPr codeName="Planilha4"/>
  <dimension ref="A1:S21"/>
  <sheetViews>
    <sheetView showGridLines="0" topLeftCell="A10" zoomScale="80" zoomScaleNormal="80" workbookViewId="0">
      <selection activeCell="A18" sqref="A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2" t="s">
        <v>216</v>
      </c>
      <c r="C1" s="133"/>
      <c r="D1" s="134"/>
      <c r="E1" s="9"/>
      <c r="F1" s="2"/>
      <c r="G1" s="1"/>
      <c r="H1" s="2"/>
      <c r="I1" s="2"/>
      <c r="J1" s="2"/>
      <c r="K1" s="3"/>
      <c r="M1" s="3"/>
      <c r="N1" s="3"/>
    </row>
    <row r="2" spans="1:19" s="26" customFormat="1" ht="27" customHeight="1" x14ac:dyDescent="0.25">
      <c r="A2" s="70" t="s">
        <v>1</v>
      </c>
      <c r="B2" s="135" t="s">
        <v>169</v>
      </c>
      <c r="C2" s="136"/>
      <c r="D2" s="13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8" t="s">
        <v>159</v>
      </c>
      <c r="C4" s="138"/>
      <c r="D4" s="138" t="s">
        <v>160</v>
      </c>
      <c r="E4" s="138"/>
      <c r="F4" s="7"/>
      <c r="H4" s="7"/>
      <c r="I4" s="7"/>
      <c r="J4" s="2"/>
      <c r="Q4" s="5"/>
      <c r="R4" s="5"/>
      <c r="S4" s="5"/>
    </row>
    <row r="5" spans="1:19" ht="25.15" customHeight="1" x14ac:dyDescent="0.25">
      <c r="A5" s="87">
        <f>IFERROR(AVERAGE(B7:B1048576),0)</f>
        <v>3986.0450000000001</v>
      </c>
      <c r="B5" s="139">
        <f>IFERROR(MEDIAN(B7:B1048576),0)</f>
        <v>3871.41</v>
      </c>
      <c r="C5" s="139"/>
      <c r="D5" s="139">
        <f>IFERROR(AVERAGEIFS(B7:B1048576,B7:B1048576,"&lt;"&amp;(A5+IFERROR(_xlfn.STDEV.S(B7:B1048576),0)),B7:B1048576,"&gt;"&amp;(A5-IFERROR(_xlfn.STDEV.S(B7:B1048576),0))),0)</f>
        <v>3858.364</v>
      </c>
      <c r="E5" s="139"/>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851</v>
      </c>
      <c r="B9" s="51">
        <v>3610</v>
      </c>
      <c r="C9" s="41" t="s">
        <v>169</v>
      </c>
      <c r="D9" s="41" t="s">
        <v>217</v>
      </c>
      <c r="E9" s="42">
        <v>54572923000147</v>
      </c>
      <c r="F9" s="40" t="s">
        <v>852</v>
      </c>
      <c r="G9" s="69" t="s">
        <v>853</v>
      </c>
      <c r="H9" s="41" t="s">
        <v>831</v>
      </c>
      <c r="I9" s="41">
        <v>2024</v>
      </c>
      <c r="J9" s="43" t="s">
        <v>219</v>
      </c>
      <c r="L9" s="38"/>
      <c r="M9" s="30"/>
      <c r="N9" s="30"/>
      <c r="Q9" s="31"/>
      <c r="R9" s="31"/>
      <c r="S9" s="31"/>
    </row>
    <row r="10" spans="1:19" s="29" customFormat="1" ht="52.5" customHeight="1" x14ac:dyDescent="0.3">
      <c r="A10" s="36" t="s">
        <v>836</v>
      </c>
      <c r="B10" s="51">
        <v>3892.82</v>
      </c>
      <c r="C10" s="41" t="s">
        <v>169</v>
      </c>
      <c r="D10" s="41" t="s">
        <v>217</v>
      </c>
      <c r="E10" s="42">
        <v>23106657000133</v>
      </c>
      <c r="F10" s="40" t="s">
        <v>837</v>
      </c>
      <c r="G10" s="69" t="s">
        <v>838</v>
      </c>
      <c r="H10" s="41" t="s">
        <v>839</v>
      </c>
      <c r="I10" s="41">
        <v>2024</v>
      </c>
      <c r="J10" s="43" t="s">
        <v>219</v>
      </c>
      <c r="L10" s="38"/>
      <c r="M10" s="30"/>
      <c r="N10" s="30"/>
      <c r="Q10" s="31"/>
      <c r="R10" s="31"/>
      <c r="S10" s="31"/>
    </row>
    <row r="11" spans="1:19" s="29" customFormat="1" ht="52.5" customHeight="1" x14ac:dyDescent="0.3">
      <c r="A11" s="36" t="s">
        <v>840</v>
      </c>
      <c r="B11" s="51">
        <v>3460</v>
      </c>
      <c r="C11" s="41" t="s">
        <v>169</v>
      </c>
      <c r="D11" s="41" t="s">
        <v>217</v>
      </c>
      <c r="E11" s="42">
        <v>93445963000180</v>
      </c>
      <c r="F11" s="40" t="s">
        <v>841</v>
      </c>
      <c r="G11" s="69" t="s">
        <v>261</v>
      </c>
      <c r="H11" s="41" t="s">
        <v>842</v>
      </c>
      <c r="I11" s="41">
        <v>2024</v>
      </c>
      <c r="J11" s="43" t="s">
        <v>219</v>
      </c>
      <c r="L11" s="38"/>
      <c r="M11" s="30"/>
      <c r="N11" s="30"/>
      <c r="Q11" s="31"/>
      <c r="R11" s="31"/>
      <c r="S11" s="31"/>
    </row>
    <row r="12" spans="1:19" s="29" customFormat="1" ht="52.5" customHeight="1" x14ac:dyDescent="0.3">
      <c r="A12" s="36" t="s">
        <v>843</v>
      </c>
      <c r="B12" s="51">
        <v>3850</v>
      </c>
      <c r="C12" s="41" t="s">
        <v>169</v>
      </c>
      <c r="D12" s="41" t="s">
        <v>217</v>
      </c>
      <c r="E12" s="42">
        <v>44003744000135</v>
      </c>
      <c r="F12" s="40" t="s">
        <v>844</v>
      </c>
      <c r="G12" s="69" t="s">
        <v>845</v>
      </c>
      <c r="H12" s="41" t="s">
        <v>846</v>
      </c>
      <c r="I12" s="41">
        <v>2023</v>
      </c>
      <c r="J12" s="43" t="s">
        <v>223</v>
      </c>
      <c r="L12" s="38"/>
      <c r="M12" s="30"/>
      <c r="N12" s="30"/>
      <c r="Q12" s="31"/>
      <c r="R12" s="31"/>
      <c r="S12" s="31"/>
    </row>
    <row r="13" spans="1:19" s="29" customFormat="1" ht="52.5" customHeight="1" x14ac:dyDescent="0.3">
      <c r="A13" s="36" t="s">
        <v>847</v>
      </c>
      <c r="B13" s="51">
        <v>4650</v>
      </c>
      <c r="C13" s="41" t="s">
        <v>169</v>
      </c>
      <c r="D13" s="41" t="s">
        <v>217</v>
      </c>
      <c r="E13" s="42">
        <v>37673034000157</v>
      </c>
      <c r="F13" s="40" t="s">
        <v>791</v>
      </c>
      <c r="G13" s="69" t="s">
        <v>848</v>
      </c>
      <c r="H13" s="41" t="s">
        <v>849</v>
      </c>
      <c r="I13" s="41">
        <v>2023</v>
      </c>
      <c r="J13" s="43" t="s">
        <v>294</v>
      </c>
      <c r="L13" s="38"/>
      <c r="M13" s="30"/>
      <c r="N13" s="30"/>
      <c r="Q13" s="31"/>
      <c r="R13" s="31"/>
      <c r="S13" s="31"/>
    </row>
    <row r="14" spans="1:19" s="29" customFormat="1" ht="52.5" customHeight="1" x14ac:dyDescent="0.3">
      <c r="A14" s="36" t="s">
        <v>850</v>
      </c>
      <c r="B14" s="51">
        <v>3640</v>
      </c>
      <c r="C14" s="41" t="s">
        <v>169</v>
      </c>
      <c r="D14" s="41" t="s">
        <v>217</v>
      </c>
      <c r="E14" s="42">
        <v>54572923000147</v>
      </c>
      <c r="F14" s="40" t="s">
        <v>692</v>
      </c>
      <c r="G14" s="69" t="s">
        <v>737</v>
      </c>
      <c r="H14" s="41" t="s">
        <v>842</v>
      </c>
      <c r="I14" s="41">
        <v>2024</v>
      </c>
      <c r="J14" s="43" t="s">
        <v>219</v>
      </c>
      <c r="L14" s="38"/>
      <c r="M14" s="30"/>
      <c r="N14" s="30"/>
      <c r="Q14" s="31"/>
      <c r="R14" s="31"/>
      <c r="S14" s="31"/>
    </row>
    <row r="15" spans="1:19" s="65" customFormat="1" ht="40.15" customHeight="1" x14ac:dyDescent="0.35">
      <c r="A15" s="78" t="s">
        <v>9</v>
      </c>
      <c r="B15" s="79"/>
      <c r="C15" s="79"/>
      <c r="D15" s="80"/>
      <c r="E15" s="80"/>
      <c r="F15" s="81"/>
      <c r="G15" s="64"/>
      <c r="H15" s="64"/>
      <c r="I15" s="64"/>
      <c r="J15" s="64"/>
      <c r="L15" s="82"/>
      <c r="Q15" s="66"/>
      <c r="R15" s="66"/>
      <c r="S15" s="66"/>
    </row>
    <row r="16" spans="1:19" s="61" customFormat="1" ht="34.9" customHeight="1" x14ac:dyDescent="0.3">
      <c r="A16" s="58" t="s">
        <v>165</v>
      </c>
      <c r="B16" s="60" t="s">
        <v>4</v>
      </c>
      <c r="C16" s="59" t="s">
        <v>164</v>
      </c>
      <c r="D16" s="60" t="s">
        <v>152</v>
      </c>
      <c r="E16" s="128" t="s">
        <v>21</v>
      </c>
      <c r="F16" s="129"/>
      <c r="G16" s="68"/>
      <c r="H16" s="68"/>
      <c r="I16" s="68"/>
      <c r="J16" s="68"/>
      <c r="M16" s="62"/>
      <c r="N16" s="62"/>
      <c r="Q16" s="63"/>
      <c r="R16" s="63"/>
      <c r="S16" s="63"/>
    </row>
    <row r="17" spans="1:19" s="33" customFormat="1" ht="54" customHeight="1" x14ac:dyDescent="0.35">
      <c r="A17" s="36" t="s">
        <v>854</v>
      </c>
      <c r="B17" s="51">
        <v>4486.54</v>
      </c>
      <c r="C17" s="67">
        <v>45574.492361111108</v>
      </c>
      <c r="D17" s="77" t="s">
        <v>714</v>
      </c>
      <c r="E17" s="146" t="s">
        <v>855</v>
      </c>
      <c r="F17" s="131"/>
      <c r="G17" s="32"/>
      <c r="H17" s="32"/>
      <c r="I17" s="32"/>
      <c r="J17" s="32"/>
      <c r="L17" s="75"/>
      <c r="M17" s="35"/>
      <c r="N17" s="35"/>
      <c r="Q17" s="34"/>
      <c r="R17" s="34"/>
      <c r="S17" s="34"/>
    </row>
    <row r="18" spans="1:19" s="33" customFormat="1" ht="54" customHeight="1" x14ac:dyDescent="0.35">
      <c r="A18" s="36" t="s">
        <v>856</v>
      </c>
      <c r="B18" s="51">
        <v>4299</v>
      </c>
      <c r="C18" s="67">
        <v>45574.492361111108</v>
      </c>
      <c r="D18" s="77" t="s">
        <v>554</v>
      </c>
      <c r="E18" s="146" t="s">
        <v>857</v>
      </c>
      <c r="F18" s="131"/>
      <c r="G18" s="32"/>
      <c r="H18" s="32"/>
      <c r="I18" s="32"/>
      <c r="J18" s="32"/>
      <c r="L18" s="75"/>
      <c r="M18" s="35"/>
      <c r="N18" s="35"/>
      <c r="Q18" s="34"/>
      <c r="R18" s="34"/>
      <c r="S18" s="34"/>
    </row>
    <row r="19" spans="1:19" ht="40.15" customHeight="1" x14ac:dyDescent="0.25">
      <c r="A19" s="72" t="s">
        <v>10</v>
      </c>
      <c r="B19" s="8"/>
      <c r="C19" s="71"/>
      <c r="D19" s="44"/>
      <c r="E19" s="45"/>
      <c r="F19" s="46"/>
      <c r="G19" s="6"/>
      <c r="H19" s="6"/>
      <c r="I19" s="6"/>
      <c r="J19" s="6"/>
      <c r="L19" s="4"/>
      <c r="M19" s="3"/>
      <c r="N19" s="3"/>
      <c r="Q19" s="5"/>
      <c r="R19" s="5"/>
      <c r="S19" s="5"/>
    </row>
    <row r="20" spans="1:19" s="29" customFormat="1" ht="34.9" customHeight="1" x14ac:dyDescent="0.3">
      <c r="A20" s="73" t="s">
        <v>11</v>
      </c>
      <c r="B20" s="74" t="s">
        <v>4</v>
      </c>
      <c r="C20" s="74" t="s">
        <v>12</v>
      </c>
      <c r="D20" s="143" t="s">
        <v>13</v>
      </c>
      <c r="E20" s="143"/>
      <c r="F20" s="144"/>
      <c r="G20" s="37"/>
      <c r="H20" s="37"/>
      <c r="I20" s="37"/>
      <c r="J20" s="37"/>
      <c r="L20" s="38"/>
      <c r="M20" s="30"/>
      <c r="N20" s="30"/>
      <c r="Q20" s="31"/>
      <c r="R20" s="31"/>
      <c r="S20" s="31"/>
    </row>
    <row r="21" spans="1:19" s="29" customFormat="1" ht="54" customHeight="1" x14ac:dyDescent="0.3">
      <c r="A21" s="39" t="s">
        <v>2</v>
      </c>
      <c r="B21" s="51"/>
      <c r="C21" s="52"/>
      <c r="D21" s="140"/>
      <c r="E21" s="141"/>
      <c r="F21" s="142"/>
      <c r="G21" s="37"/>
      <c r="H21" s="37"/>
      <c r="I21" s="37"/>
      <c r="J21" s="37"/>
      <c r="L21" s="38"/>
      <c r="M21" s="30"/>
      <c r="N21" s="30"/>
      <c r="Q21" s="31"/>
      <c r="R21" s="31"/>
      <c r="S21" s="31"/>
    </row>
  </sheetData>
  <mergeCells count="11">
    <mergeCell ref="B1:D1"/>
    <mergeCell ref="B2:D2"/>
    <mergeCell ref="B4:C4"/>
    <mergeCell ref="D4:E4"/>
    <mergeCell ref="B5:C5"/>
    <mergeCell ref="D5:E5"/>
    <mergeCell ref="D21:F21"/>
    <mergeCell ref="E16:F16"/>
    <mergeCell ref="E17:F17"/>
    <mergeCell ref="E18:F18"/>
    <mergeCell ref="D20:F20"/>
  </mergeCells>
  <conditionalFormatting sqref="F1:F3 F8:F14">
    <cfRule type="expression" dxfId="3" priority="5">
      <formula>$F1="VALOR INCONSISTENTE"</formula>
    </cfRule>
  </conditionalFormatting>
  <conditionalFormatting sqref="A9:J16 A19:J39 A17:B18 D17:J18">
    <cfRule type="expression" dxfId="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 priority="3">
      <formula>$F4="VALOR INCONSISTENTE"</formula>
    </cfRule>
  </conditionalFormatting>
  <conditionalFormatting sqref="C17:C18">
    <cfRule type="expression" dxfId="0"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display="https://www.amazon.com.br/Condicionado-Split-Philco-24000-Inverter/dp/B0CSL9NZB4/ref=asc_df_B0CSL9NZB4/?tag=googleshopp00-20&amp;linkCode=df0&amp;hvadid=709968341215&amp;hvpos=&amp;hvnetw=g&amp;hvrand=12204158007545519289&amp;hvpone=&amp;hvptwo=&amp;hvqmt=&amp;hvdev=c&amp;hvdvcmdl=&amp;hvlocint=&amp;hvlocphy=1001686&amp;hvtargid=pla-2280889856060&amp;psc=1&amp;mcid=f3fe459f6f0b3c2f81fd948b122df03a&amp;gad_source=4" xr:uid="{FA5C315D-B3EF-4865-A4FA-2B4513738FEA}"/>
    <hyperlink ref="E18" r:id="rId2" display="https://www.casasbahia.com.br/ar-condicionado-split-britania-hi-wall-eco-inverter-24000-btu-h-frio-monofasico-branco-bac24000ifm15-220v-1566597796/p/1566597796?utm_medium=Cpc&amp;utm_source=google_freelisting&amp;IdSku=1566597796&amp;idLojista=11121&amp;tipoLojista=3P&amp;srsltid=AfmBOoqQtknp9PhdJct7KU6qtwEN3wQiFI6TyN2IXJNPchUEnB4SgZEXOOw" xr:uid="{6110898F-66A5-4D56-8B88-0E339BB13407}"/>
  </hyperlinks>
  <pageMargins left="0.511811024" right="0.511811024" top="0.78740157499999996" bottom="0.78740157499999996" header="0.31496062000000002" footer="0.31496062000000002"/>
  <drawing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51</vt:i4>
      </vt:variant>
      <vt:variant>
        <vt:lpstr>Intervalos Nomeados</vt:lpstr>
      </vt:variant>
      <vt:variant>
        <vt:i4>50</vt:i4>
      </vt:variant>
    </vt:vector>
  </HeadingPairs>
  <TitlesOfParts>
    <vt:vector size="101" baseType="lpstr">
      <vt:lpstr>FORNECEDOR</vt:lpstr>
      <vt:lpstr>RESUMO</vt:lpstr>
      <vt:lpstr>MODELO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RESUMO!Area_de_impressao</vt:lpstr>
      <vt:lpstr>'1'!Titulos_de_impressao</vt:lpstr>
      <vt:lpstr>'10'!Titulos_de_impressao</vt:lpstr>
      <vt:lpstr>'11'!Titulos_de_impressao</vt:lpstr>
      <vt:lpstr>'12'!Titulos_de_impressao</vt:lpstr>
      <vt:lpstr>'13'!Titulos_de_impressao</vt:lpstr>
      <vt:lpstr>'14'!Titulos_de_impressao</vt:lpstr>
      <vt:lpstr>'15'!Titulos_de_impressao</vt:lpstr>
      <vt:lpstr>'16'!Titulos_de_impressao</vt:lpstr>
      <vt:lpstr>'17'!Titulos_de_impressao</vt:lpstr>
      <vt:lpstr>'18'!Titulos_de_impressao</vt:lpstr>
      <vt:lpstr>'19'!Titulos_de_impressao</vt:lpstr>
      <vt:lpstr>'2'!Titulos_de_impressao</vt:lpstr>
      <vt:lpstr>'20'!Titulos_de_impressao</vt:lpstr>
      <vt:lpstr>'21'!Titulos_de_impressao</vt:lpstr>
      <vt:lpstr>'22'!Titulos_de_impressao</vt:lpstr>
      <vt:lpstr>'23'!Titulos_de_impressao</vt:lpstr>
      <vt:lpstr>'24'!Titulos_de_impressao</vt:lpstr>
      <vt:lpstr>'25'!Titulos_de_impressao</vt:lpstr>
      <vt:lpstr>'26'!Titulos_de_impressao</vt:lpstr>
      <vt:lpstr>'27'!Titulos_de_impressao</vt:lpstr>
      <vt:lpstr>'28'!Titulos_de_impressao</vt:lpstr>
      <vt:lpstr>'29'!Titulos_de_impressao</vt:lpstr>
      <vt:lpstr>'3'!Titulos_de_impressao</vt:lpstr>
      <vt:lpstr>'30'!Titulos_de_impressao</vt:lpstr>
      <vt:lpstr>'31'!Titulos_de_impressao</vt:lpstr>
      <vt:lpstr>'32'!Titulos_de_impressao</vt:lpstr>
      <vt:lpstr>'33'!Titulos_de_impressao</vt:lpstr>
      <vt:lpstr>'34'!Titulos_de_impressao</vt:lpstr>
      <vt:lpstr>'35'!Titulos_de_impressao</vt:lpstr>
      <vt:lpstr>'36'!Titulos_de_impressao</vt:lpstr>
      <vt:lpstr>'37'!Titulos_de_impressao</vt:lpstr>
      <vt:lpstr>'38'!Titulos_de_impressao</vt:lpstr>
      <vt:lpstr>'39'!Titulos_de_impressao</vt:lpstr>
      <vt:lpstr>'4'!Titulos_de_impressao</vt:lpstr>
      <vt:lpstr>'40'!Titulos_de_impressao</vt:lpstr>
      <vt:lpstr>'41'!Titulos_de_impressao</vt:lpstr>
      <vt:lpstr>'42'!Titulos_de_impressao</vt:lpstr>
      <vt:lpstr>'43'!Titulos_de_impressao</vt:lpstr>
      <vt:lpstr>'44'!Titulos_de_impressao</vt:lpstr>
      <vt:lpstr>'45'!Titulos_de_impressao</vt:lpstr>
      <vt:lpstr>'46'!Titulos_de_impressao</vt:lpstr>
      <vt:lpstr>'47'!Titulos_de_impressao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2024-10-01T13:58:58Z</dcterms:modified>
</cp:coreProperties>
</file>