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drawings/drawing81.xml" ContentType="application/vnd.openxmlformats-officedocument.drawing+xml"/>
  <Override PartName="/xl/drawings/drawing82.xml" ContentType="application/vnd.openxmlformats-officedocument.drawing+xml"/>
  <Override PartName="/xl/drawings/drawing83.xml" ContentType="application/vnd.openxmlformats-officedocument.drawing+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drawings/drawing92.xml" ContentType="application/vnd.openxmlformats-officedocument.drawing+xml"/>
  <Override PartName="/xl/drawings/drawing93.xml" ContentType="application/vnd.openxmlformats-officedocument.drawing+xml"/>
  <Override PartName="/xl/drawings/drawing94.xml" ContentType="application/vnd.openxmlformats-officedocument.drawing+xml"/>
  <Override PartName="/xl/drawings/drawing95.xml" ContentType="application/vnd.openxmlformats-officedocument.drawing+xml"/>
  <Override PartName="/xl/drawings/drawing96.xml" ContentType="application/vnd.openxmlformats-officedocument.drawing+xml"/>
  <Override PartName="/xl/drawings/drawing97.xml" ContentType="application/vnd.openxmlformats-officedocument.drawing+xml"/>
  <Override PartName="/xl/drawings/drawing98.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899C9086-67A9-5B14-2C2D-5A8001700F7D}"/>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MATERIAL AMBULATORIAL\"/>
    </mc:Choice>
  </mc:AlternateContent>
  <xr:revisionPtr revIDLastSave="0" documentId="8_{C2FEA559-97F6-4CD6-8349-2D7D07AACB05}"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4" state="hidden" r:id="rId3"/>
    <sheet name="831071" sheetId="15" r:id="rId4"/>
    <sheet name="830337" sheetId="16" r:id="rId5"/>
    <sheet name="832605" sheetId="17" r:id="rId6"/>
    <sheet name="6248" sheetId="18" r:id="rId7"/>
    <sheet name="831096" sheetId="19" r:id="rId8"/>
    <sheet name="856137" sheetId="20" r:id="rId9"/>
    <sheet name="829479" sheetId="21" r:id="rId10"/>
    <sheet name="831057" sheetId="22" r:id="rId11"/>
    <sheet name="834113" sheetId="23" r:id="rId12"/>
    <sheet name="854984" sheetId="24" r:id="rId13"/>
    <sheet name="6679" sheetId="25" r:id="rId14"/>
    <sheet name="1460" sheetId="26" r:id="rId15"/>
    <sheet name="6262" sheetId="27" r:id="rId16"/>
    <sheet name="854981" sheetId="28" r:id="rId17"/>
    <sheet name="855386" sheetId="29" r:id="rId18"/>
    <sheet name="1066" sheetId="30" r:id="rId19"/>
    <sheet name="854980" sheetId="31" r:id="rId20"/>
    <sheet name="831060" sheetId="32" r:id="rId21"/>
    <sheet name="831059" sheetId="33" r:id="rId22"/>
    <sheet name="831061" sheetId="34" r:id="rId23"/>
    <sheet name="848" sheetId="35" r:id="rId24"/>
    <sheet name="1947" sheetId="36" r:id="rId25"/>
    <sheet name="831017" sheetId="37" r:id="rId26"/>
    <sheet name="831018" sheetId="38" r:id="rId27"/>
    <sheet name="831019" sheetId="39" r:id="rId28"/>
    <sheet name="831020" sheetId="40" r:id="rId29"/>
    <sheet name="831055" sheetId="41" r:id="rId30"/>
    <sheet name="831056" sheetId="42" r:id="rId31"/>
    <sheet name="5387" sheetId="43" r:id="rId32"/>
    <sheet name="856138" sheetId="44" r:id="rId33"/>
    <sheet name="829740" sheetId="45" r:id="rId34"/>
    <sheet name="367" sheetId="46" r:id="rId35"/>
    <sheet name="831065" sheetId="47" r:id="rId36"/>
    <sheet name="831066" sheetId="48" r:id="rId37"/>
    <sheet name="831068" sheetId="49" r:id="rId38"/>
    <sheet name="831069" sheetId="50" r:id="rId39"/>
    <sheet name="831070" sheetId="51" r:id="rId40"/>
    <sheet name="834573" sheetId="52" r:id="rId41"/>
    <sheet name="834574" sheetId="53" r:id="rId42"/>
    <sheet name="830" sheetId="54" r:id="rId43"/>
    <sheet name="834578" sheetId="55" r:id="rId44"/>
    <sheet name="1825" sheetId="56" r:id="rId45"/>
    <sheet name="856139" sheetId="57" r:id="rId46"/>
    <sheet name="831074" sheetId="58" r:id="rId47"/>
    <sheet name="831084" sheetId="59" r:id="rId48"/>
    <sheet name="831085" sheetId="60" r:id="rId49"/>
    <sheet name="831086" sheetId="61" r:id="rId50"/>
    <sheet name="831087" sheetId="62" r:id="rId51"/>
    <sheet name="834583" sheetId="63" r:id="rId52"/>
    <sheet name="831091" sheetId="64" r:id="rId53"/>
    <sheet name="831092" sheetId="65" r:id="rId54"/>
    <sheet name="831095" sheetId="66" r:id="rId55"/>
    <sheet name="834587" sheetId="67" r:id="rId56"/>
    <sheet name="3919" sheetId="68" r:id="rId57"/>
    <sheet name="832" sheetId="69" r:id="rId58"/>
    <sheet name="830813" sheetId="70" r:id="rId59"/>
    <sheet name="831100" sheetId="71" r:id="rId60"/>
    <sheet name="831104" sheetId="72" r:id="rId61"/>
    <sheet name="6677" sheetId="73" r:id="rId62"/>
    <sheet name="856140" sheetId="74" r:id="rId63"/>
    <sheet name="1697" sheetId="75" r:id="rId64"/>
    <sheet name="3889" sheetId="76" r:id="rId65"/>
    <sheet name="831107" sheetId="77" r:id="rId66"/>
    <sheet name="834589" sheetId="78" r:id="rId67"/>
    <sheet name="831109" sheetId="79" r:id="rId68"/>
    <sheet name="831110" sheetId="80" r:id="rId69"/>
    <sheet name="831111" sheetId="81" r:id="rId70"/>
    <sheet name="831112" sheetId="82" r:id="rId71"/>
    <sheet name="831113" sheetId="83" r:id="rId72"/>
    <sheet name="831114" sheetId="84" r:id="rId73"/>
    <sheet name="831116" sheetId="85" r:id="rId74"/>
    <sheet name="5044" sheetId="86" r:id="rId75"/>
    <sheet name="831038" sheetId="87" r:id="rId76"/>
    <sheet name="831118" sheetId="88" r:id="rId77"/>
    <sheet name="831119" sheetId="89" r:id="rId78"/>
    <sheet name="831124" sheetId="90" r:id="rId79"/>
    <sheet name="854267" sheetId="91" r:id="rId80"/>
    <sheet name="834613" sheetId="92" r:id="rId81"/>
    <sheet name="834616" sheetId="93" r:id="rId82"/>
    <sheet name="834621" sheetId="94" r:id="rId83"/>
    <sheet name="834106" sheetId="95" r:id="rId84"/>
    <sheet name="834638" sheetId="96" r:id="rId85"/>
    <sheet name="834640" sheetId="97" r:id="rId86"/>
    <sheet name="834641" sheetId="98" r:id="rId87"/>
    <sheet name="3923" sheetId="99" r:id="rId88"/>
    <sheet name="834642" sheetId="100" r:id="rId89"/>
    <sheet name="834643" sheetId="101" r:id="rId90"/>
    <sheet name="4813" sheetId="102" r:id="rId91"/>
    <sheet name="834645" sheetId="103" r:id="rId92"/>
    <sheet name="856147" sheetId="104" r:id="rId93"/>
    <sheet name="831076" sheetId="105" r:id="rId94"/>
    <sheet name="856150" sheetId="106" r:id="rId95"/>
    <sheet name="834622" sheetId="107" r:id="rId96"/>
    <sheet name="94" sheetId="109" r:id="rId97"/>
    <sheet name="95" sheetId="110" r:id="rId98"/>
    <sheet name="96" sheetId="111" r:id="rId99"/>
    <sheet name="GPT cache" sheetId="6" state="veryHidden" r:id="rId100"/>
  </sheets>
  <definedNames>
    <definedName name="_FilterDatabase" localSheetId="18" hidden="1">'1066'!$A$8:$E$8</definedName>
    <definedName name="_FilterDatabase" localSheetId="14" hidden="1">'1460'!$A$8:$E$8</definedName>
    <definedName name="_FilterDatabase" localSheetId="63" hidden="1">'1697'!$A$8:$E$8</definedName>
    <definedName name="_FilterDatabase" localSheetId="44" hidden="1">'1825'!$A$8:$E$8</definedName>
    <definedName name="_FilterDatabase" localSheetId="24" hidden="1">'1947'!$A$8:$E$8</definedName>
    <definedName name="_FilterDatabase" localSheetId="34" hidden="1">'367'!$A$8:$E$8</definedName>
    <definedName name="_FilterDatabase" localSheetId="64" hidden="1">'3889'!$A$8:$E$8</definedName>
    <definedName name="_FilterDatabase" localSheetId="56" hidden="1">'3919'!$A$8:$E$8</definedName>
    <definedName name="_FilterDatabase" localSheetId="87" hidden="1">'3923'!$A$8:$E$8</definedName>
    <definedName name="_FilterDatabase" localSheetId="90" hidden="1">'4813'!$A$8:$E$8</definedName>
    <definedName name="_FilterDatabase" localSheetId="74" hidden="1">'5044'!$A$8:$E$8</definedName>
    <definedName name="_FilterDatabase" localSheetId="31" hidden="1">'5387'!$A$8:$E$8</definedName>
    <definedName name="_FilterDatabase" localSheetId="6" hidden="1">'6248'!$A$8:$E$8</definedName>
    <definedName name="_FilterDatabase" localSheetId="15" hidden="1">'6262'!$A$8:$E$8</definedName>
    <definedName name="_FilterDatabase" localSheetId="61" hidden="1">'6677'!$A$8:$E$8</definedName>
    <definedName name="_FilterDatabase" localSheetId="13" hidden="1">'6679'!$A$8:$E$8</definedName>
    <definedName name="_FilterDatabase" localSheetId="9" hidden="1">'829479'!$A$8:$E$8</definedName>
    <definedName name="_FilterDatabase" localSheetId="33" hidden="1">'829740'!$A$8:$E$8</definedName>
    <definedName name="_FilterDatabase" localSheetId="42" hidden="1">'830'!$A$8:$E$8</definedName>
    <definedName name="_FilterDatabase" localSheetId="4" hidden="1">'830337'!$A$8:$E$8</definedName>
    <definedName name="_FilterDatabase" localSheetId="58" hidden="1">'830813'!$A$8:$E$8</definedName>
    <definedName name="_FilterDatabase" localSheetId="25" hidden="1">'831017'!$A$8:$E$8</definedName>
    <definedName name="_FilterDatabase" localSheetId="26" hidden="1">'831018'!$A$8:$E$8</definedName>
    <definedName name="_FilterDatabase" localSheetId="27" hidden="1">'831019'!$A$8:$E$8</definedName>
    <definedName name="_FilterDatabase" localSheetId="28" hidden="1">'831020'!$A$8:$E$8</definedName>
    <definedName name="_FilterDatabase" localSheetId="75" hidden="1">'831038'!$A$8:$E$8</definedName>
    <definedName name="_FilterDatabase" localSheetId="29" hidden="1">'831055'!$A$8:$E$8</definedName>
    <definedName name="_FilterDatabase" localSheetId="30" hidden="1">'831056'!$A$8:$F$8</definedName>
    <definedName name="_FilterDatabase" localSheetId="10" hidden="1">'831057'!$A$8:$E$8</definedName>
    <definedName name="_FilterDatabase" localSheetId="21" hidden="1">'831059'!$A$8:$E$8</definedName>
    <definedName name="_FilterDatabase" localSheetId="20" hidden="1">'831060'!$A$8:$E$8</definedName>
    <definedName name="_FilterDatabase" localSheetId="22" hidden="1">'831061'!$A$8:$E$8</definedName>
    <definedName name="_FilterDatabase" localSheetId="35" hidden="1">'831065'!$A$8:$E$8</definedName>
    <definedName name="_FilterDatabase" localSheetId="36" hidden="1">'831066'!$A$8:$E$8</definedName>
    <definedName name="_FilterDatabase" localSheetId="37" hidden="1">'831068'!$A$8:$E$8</definedName>
    <definedName name="_FilterDatabase" localSheetId="38" hidden="1">'831069'!$A$8:$E$8</definedName>
    <definedName name="_FilterDatabase" localSheetId="39" hidden="1">'831070'!$A$8:$E$8</definedName>
    <definedName name="_FilterDatabase" localSheetId="3" hidden="1">'831071'!$A$8:$E$8</definedName>
    <definedName name="_FilterDatabase" localSheetId="46" hidden="1">'831074'!$A$8:$E$8</definedName>
    <definedName name="_FilterDatabase" localSheetId="93" hidden="1">'831076'!$A$8:$E$8</definedName>
    <definedName name="_FilterDatabase" localSheetId="47" hidden="1">'831084'!$A$8:$E$8</definedName>
    <definedName name="_FilterDatabase" localSheetId="48" hidden="1">'831085'!$A$8:$E$8</definedName>
    <definedName name="_FilterDatabase" localSheetId="49" hidden="1">'831086'!$A$8:$E$8</definedName>
    <definedName name="_FilterDatabase" localSheetId="50" hidden="1">'831087'!$A$8:$E$8</definedName>
    <definedName name="_FilterDatabase" localSheetId="52" hidden="1">'831091'!$A$8:$E$8</definedName>
    <definedName name="_FilterDatabase" localSheetId="53" hidden="1">'831092'!$A$8:$E$8</definedName>
    <definedName name="_FilterDatabase" localSheetId="54" hidden="1">'831095'!$A$8:$E$8</definedName>
    <definedName name="_FilterDatabase" localSheetId="7" hidden="1">'831096'!$A$8:$E$8</definedName>
    <definedName name="_FilterDatabase" localSheetId="59" hidden="1">'831100'!$A$8:$E$8</definedName>
    <definedName name="_FilterDatabase" localSheetId="60" hidden="1">'831104'!$A$8:$E$8</definedName>
    <definedName name="_FilterDatabase" localSheetId="65" hidden="1">'831107'!$A$8:$E$8</definedName>
    <definedName name="_FilterDatabase" localSheetId="67" hidden="1">'831109'!$A$8:$E$8</definedName>
    <definedName name="_FilterDatabase" localSheetId="68" hidden="1">'831110'!$A$8:$E$8</definedName>
    <definedName name="_FilterDatabase" localSheetId="69" hidden="1">'831111'!$A$8:$E$8</definedName>
    <definedName name="_FilterDatabase" localSheetId="70" hidden="1">'831112'!$A$8:$E$8</definedName>
    <definedName name="_FilterDatabase" localSheetId="71" hidden="1">'831113'!$A$8:$E$8</definedName>
    <definedName name="_FilterDatabase" localSheetId="72" hidden="1">'831114'!$A$8:$E$8</definedName>
    <definedName name="_FilterDatabase" localSheetId="73" hidden="1">'831116'!$A$8:$E$8</definedName>
    <definedName name="_FilterDatabase" localSheetId="76" hidden="1">'831118'!$A$8:$E$8</definedName>
    <definedName name="_FilterDatabase" localSheetId="77" hidden="1">'831119'!$A$8:$E$8</definedName>
    <definedName name="_FilterDatabase" localSheetId="78" hidden="1">'831124'!$A$8:$E$8</definedName>
    <definedName name="_FilterDatabase" localSheetId="57" hidden="1">'832'!$A$8:$E$8</definedName>
    <definedName name="_FilterDatabase" localSheetId="5" hidden="1">'832605'!$A$8:$E$8</definedName>
    <definedName name="_FilterDatabase" localSheetId="83" hidden="1">'834106'!$A$8:$E$8</definedName>
    <definedName name="_FilterDatabase" localSheetId="11" hidden="1">'834113'!$A$8:$E$8</definedName>
    <definedName name="_FilterDatabase" localSheetId="40" hidden="1">'834573'!$A$8:$E$8</definedName>
    <definedName name="_FilterDatabase" localSheetId="41" hidden="1">'834574'!$A$8:$E$8</definedName>
    <definedName name="_FilterDatabase" localSheetId="43" hidden="1">'834578'!$A$8:$E$8</definedName>
    <definedName name="_FilterDatabase" localSheetId="51" hidden="1">'834583'!$A$8:$E$8</definedName>
    <definedName name="_FilterDatabase" localSheetId="55" hidden="1">'834587'!$A$8:$E$8</definedName>
    <definedName name="_FilterDatabase" localSheetId="66" hidden="1">'834589'!$A$8:$E$8</definedName>
    <definedName name="_FilterDatabase" localSheetId="80" hidden="1">'834613'!$A$8:$E$8</definedName>
    <definedName name="_FilterDatabase" localSheetId="81" hidden="1">'834616'!$A$8:$E$8</definedName>
    <definedName name="_FilterDatabase" localSheetId="82" hidden="1">'834621'!$A$8:$E$8</definedName>
    <definedName name="_FilterDatabase" localSheetId="95" hidden="1">'834622'!$A$8:$E$8</definedName>
    <definedName name="_FilterDatabase" localSheetId="84" hidden="1">'834638'!$A$8:$E$8</definedName>
    <definedName name="_FilterDatabase" localSheetId="85" hidden="1">'834640'!$A$8:$E$8</definedName>
    <definedName name="_FilterDatabase" localSheetId="86" hidden="1">'834641'!$A$8:$E$8</definedName>
    <definedName name="_FilterDatabase" localSheetId="88" hidden="1">'834642'!$A$8:$E$8</definedName>
    <definedName name="_FilterDatabase" localSheetId="89" hidden="1">'834643'!$A$8:$E$8</definedName>
    <definedName name="_FilterDatabase" localSheetId="91" hidden="1">'834645'!$A$8:$E$8</definedName>
    <definedName name="_FilterDatabase" localSheetId="23" hidden="1">'848'!$A$8:$E$8</definedName>
    <definedName name="_FilterDatabase" localSheetId="79" hidden="1">'854267'!$A$8:$E$8</definedName>
    <definedName name="_FilterDatabase" localSheetId="19" hidden="1">'854980'!$A$8:$E$8</definedName>
    <definedName name="_FilterDatabase" localSheetId="16" hidden="1">'854981'!$A$8:$E$8</definedName>
    <definedName name="_FilterDatabase" localSheetId="12" hidden="1">'854984'!$A$8:$E$8</definedName>
    <definedName name="_FilterDatabase" localSheetId="17" hidden="1">'855386'!$A$8:$E$8</definedName>
    <definedName name="_FilterDatabase" localSheetId="8" hidden="1">'856137'!$A$8:$E$8</definedName>
    <definedName name="_FilterDatabase" localSheetId="32" hidden="1">'856138'!$A$8:$E$8</definedName>
    <definedName name="_FilterDatabase" localSheetId="45" hidden="1">'856139'!$A$8:$E$8</definedName>
    <definedName name="_FilterDatabase" localSheetId="62" hidden="1">'856140'!$A$8:$E$8</definedName>
    <definedName name="_FilterDatabase" localSheetId="92" hidden="1">'856147'!$A$8:$E$8</definedName>
    <definedName name="_FilterDatabase" localSheetId="94" hidden="1">'856150'!$A$8:$E$8</definedName>
    <definedName name="_FilterDatabase" localSheetId="2" hidden="1">MODELO!$A$8:$E$8</definedName>
    <definedName name="_xlnm.Print_Area" localSheetId="1">RESUMO!$A$1:$F$70</definedName>
    <definedName name="_xlnm.Print_Titles" localSheetId="18">'1066'!$1:$6</definedName>
    <definedName name="_xlnm.Print_Titles" localSheetId="14">'1460'!$1:$6</definedName>
    <definedName name="_xlnm.Print_Titles" localSheetId="63">'1697'!$1:$6</definedName>
    <definedName name="_xlnm.Print_Titles" localSheetId="44">'1825'!$1:$6</definedName>
    <definedName name="_xlnm.Print_Titles" localSheetId="24">'1947'!$1:$6</definedName>
    <definedName name="_xlnm.Print_Titles" localSheetId="34">'367'!$1:$6</definedName>
    <definedName name="_xlnm.Print_Titles" localSheetId="64">'3889'!$1:$6</definedName>
    <definedName name="_xlnm.Print_Titles" localSheetId="56">'3919'!$1:$6</definedName>
    <definedName name="_xlnm.Print_Titles" localSheetId="87">'3923'!$1:$6</definedName>
    <definedName name="_xlnm.Print_Titles" localSheetId="90">'4813'!$1:$6</definedName>
    <definedName name="_xlnm.Print_Titles" localSheetId="74">'5044'!$1:$6</definedName>
    <definedName name="_xlnm.Print_Titles" localSheetId="31">'5387'!$1:$6</definedName>
    <definedName name="_xlnm.Print_Titles" localSheetId="6">'6248'!$1:$6</definedName>
    <definedName name="_xlnm.Print_Titles" localSheetId="15">'6262'!$1:$6</definedName>
    <definedName name="_xlnm.Print_Titles" localSheetId="61">'6677'!$1:$6</definedName>
    <definedName name="_xlnm.Print_Titles" localSheetId="13">'6679'!$1:$6</definedName>
    <definedName name="_xlnm.Print_Titles" localSheetId="9">'829479'!$1:$6</definedName>
    <definedName name="_xlnm.Print_Titles" localSheetId="33">'829740'!$1:$6</definedName>
    <definedName name="_xlnm.Print_Titles" localSheetId="42">'830'!$1:$6</definedName>
    <definedName name="_xlnm.Print_Titles" localSheetId="4">'830337'!$1:$6</definedName>
    <definedName name="_xlnm.Print_Titles" localSheetId="58">'830813'!$1:$6</definedName>
    <definedName name="_xlnm.Print_Titles" localSheetId="25">'831017'!$1:$6</definedName>
    <definedName name="_xlnm.Print_Titles" localSheetId="26">'831018'!$1:$6</definedName>
    <definedName name="_xlnm.Print_Titles" localSheetId="27">'831019'!$1:$6</definedName>
    <definedName name="_xlnm.Print_Titles" localSheetId="28">'831020'!$1:$6</definedName>
    <definedName name="_xlnm.Print_Titles" localSheetId="75">'831038'!$1:$6</definedName>
    <definedName name="_xlnm.Print_Titles" localSheetId="29">'831055'!$1:$6</definedName>
    <definedName name="_xlnm.Print_Titles" localSheetId="30">'831056'!$1:$6</definedName>
    <definedName name="_xlnm.Print_Titles" localSheetId="10">'831057'!$1:$6</definedName>
    <definedName name="_xlnm.Print_Titles" localSheetId="21">'831059'!$1:$6</definedName>
    <definedName name="_xlnm.Print_Titles" localSheetId="20">'831060'!$1:$6</definedName>
    <definedName name="_xlnm.Print_Titles" localSheetId="22">'831061'!$1:$6</definedName>
    <definedName name="_xlnm.Print_Titles" localSheetId="35">'831065'!$1:$6</definedName>
    <definedName name="_xlnm.Print_Titles" localSheetId="36">'831066'!$1:$6</definedName>
    <definedName name="_xlnm.Print_Titles" localSheetId="37">'831068'!$1:$6</definedName>
    <definedName name="_xlnm.Print_Titles" localSheetId="38">'831069'!$1:$6</definedName>
    <definedName name="_xlnm.Print_Titles" localSheetId="39">'831070'!$1:$6</definedName>
    <definedName name="_xlnm.Print_Titles" localSheetId="3">'831071'!$1:$6</definedName>
    <definedName name="_xlnm.Print_Titles" localSheetId="46">'831074'!$1:$6</definedName>
    <definedName name="_xlnm.Print_Titles" localSheetId="93">'831076'!$1:$6</definedName>
    <definedName name="_xlnm.Print_Titles" localSheetId="47">'831084'!$1:$6</definedName>
    <definedName name="_xlnm.Print_Titles" localSheetId="48">'831085'!$1:$6</definedName>
    <definedName name="_xlnm.Print_Titles" localSheetId="49">'831086'!$1:$6</definedName>
    <definedName name="_xlnm.Print_Titles" localSheetId="50">'831087'!$1:$6</definedName>
    <definedName name="_xlnm.Print_Titles" localSheetId="52">'831091'!$1:$6</definedName>
    <definedName name="_xlnm.Print_Titles" localSheetId="53">'831092'!$1:$6</definedName>
    <definedName name="_xlnm.Print_Titles" localSheetId="54">'831095'!$1:$6</definedName>
    <definedName name="_xlnm.Print_Titles" localSheetId="7">'831096'!$1:$6</definedName>
    <definedName name="_xlnm.Print_Titles" localSheetId="59">'831100'!$1:$6</definedName>
    <definedName name="_xlnm.Print_Titles" localSheetId="60">'831104'!$1:$6</definedName>
    <definedName name="_xlnm.Print_Titles" localSheetId="65">'831107'!$1:$6</definedName>
    <definedName name="_xlnm.Print_Titles" localSheetId="67">'831109'!$1:$6</definedName>
    <definedName name="_xlnm.Print_Titles" localSheetId="68">'831110'!$1:$6</definedName>
    <definedName name="_xlnm.Print_Titles" localSheetId="69">'831111'!$1:$6</definedName>
    <definedName name="_xlnm.Print_Titles" localSheetId="70">'831112'!$1:$6</definedName>
    <definedName name="_xlnm.Print_Titles" localSheetId="71">'831113'!$1:$6</definedName>
    <definedName name="_xlnm.Print_Titles" localSheetId="72">'831114'!$1:$6</definedName>
    <definedName name="_xlnm.Print_Titles" localSheetId="73">'831116'!$1:$6</definedName>
    <definedName name="_xlnm.Print_Titles" localSheetId="76">'831118'!$1:$6</definedName>
    <definedName name="_xlnm.Print_Titles" localSheetId="77">'831119'!$1:$6</definedName>
    <definedName name="_xlnm.Print_Titles" localSheetId="78">'831124'!$1:$6</definedName>
    <definedName name="_xlnm.Print_Titles" localSheetId="57">'832'!$1:$6</definedName>
    <definedName name="_xlnm.Print_Titles" localSheetId="5">'832605'!$1:$6</definedName>
    <definedName name="_xlnm.Print_Titles" localSheetId="83">'834106'!$1:$6</definedName>
    <definedName name="_xlnm.Print_Titles" localSheetId="11">'834113'!$1:$6</definedName>
    <definedName name="_xlnm.Print_Titles" localSheetId="40">'834573'!$1:$6</definedName>
    <definedName name="_xlnm.Print_Titles" localSheetId="41">'834574'!$1:$6</definedName>
    <definedName name="_xlnm.Print_Titles" localSheetId="43">'834578'!$1:$6</definedName>
    <definedName name="_xlnm.Print_Titles" localSheetId="51">'834583'!$1:$6</definedName>
    <definedName name="_xlnm.Print_Titles" localSheetId="55">'834587'!$1:$6</definedName>
    <definedName name="_xlnm.Print_Titles" localSheetId="66">'834589'!$1:$6</definedName>
    <definedName name="_xlnm.Print_Titles" localSheetId="80">'834613'!$1:$6</definedName>
    <definedName name="_xlnm.Print_Titles" localSheetId="81">'834616'!$1:$6</definedName>
    <definedName name="_xlnm.Print_Titles" localSheetId="82">'834621'!$1:$6</definedName>
    <definedName name="_xlnm.Print_Titles" localSheetId="95">'834622'!$1:$6</definedName>
    <definedName name="_xlnm.Print_Titles" localSheetId="84">'834638'!$1:$6</definedName>
    <definedName name="_xlnm.Print_Titles" localSheetId="85">'834640'!$1:$6</definedName>
    <definedName name="_xlnm.Print_Titles" localSheetId="86">'834641'!$1:$6</definedName>
    <definedName name="_xlnm.Print_Titles" localSheetId="88">'834642'!$1:$6</definedName>
    <definedName name="_xlnm.Print_Titles" localSheetId="89">'834643'!$1:$6</definedName>
    <definedName name="_xlnm.Print_Titles" localSheetId="91">'834645'!$1:$6</definedName>
    <definedName name="_xlnm.Print_Titles" localSheetId="23">'848'!$1:$6</definedName>
    <definedName name="_xlnm.Print_Titles" localSheetId="79">'854267'!$1:$6</definedName>
    <definedName name="_xlnm.Print_Titles" localSheetId="19">'854980'!$1:$6</definedName>
    <definedName name="_xlnm.Print_Titles" localSheetId="16">'854981'!$1:$6</definedName>
    <definedName name="_xlnm.Print_Titles" localSheetId="12">'854984'!$1:$6</definedName>
    <definedName name="_xlnm.Print_Titles" localSheetId="17">'855386'!$1:$6</definedName>
    <definedName name="_xlnm.Print_Titles" localSheetId="8">'856137'!$1:$6</definedName>
    <definedName name="_xlnm.Print_Titles" localSheetId="32">'856138'!$1:$6</definedName>
    <definedName name="_xlnm.Print_Titles" localSheetId="45">'856139'!$1:$6</definedName>
    <definedName name="_xlnm.Print_Titles" localSheetId="62">'856140'!$1:$6</definedName>
    <definedName name="_xlnm.Print_Titles" localSheetId="92">'856147'!$1:$6</definedName>
    <definedName name="_xlnm.Print_Titles" localSheetId="94">'856150'!$1:$6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11" l="1"/>
  <c r="A5" i="111"/>
  <c r="D5" i="111" s="1"/>
  <c r="B5" i="110"/>
  <c r="A5" i="110"/>
  <c r="D5" i="110" s="1"/>
  <c r="B5" i="102"/>
  <c r="A5" i="102"/>
  <c r="D5" i="102" s="1"/>
  <c r="B5" i="109" l="1"/>
  <c r="A5" i="109"/>
  <c r="D5" i="109" s="1"/>
  <c r="C10" i="42"/>
  <c r="C11" i="42"/>
  <c r="C12" i="42"/>
  <c r="C9" i="42"/>
  <c r="B5" i="42"/>
  <c r="A5" i="42"/>
  <c r="E5" i="42" s="1"/>
  <c r="B5" i="80"/>
  <c r="A5" i="80"/>
  <c r="D5" i="80" s="1"/>
  <c r="B5" i="107" l="1"/>
  <c r="A5" i="107"/>
  <c r="D5" i="107" s="1"/>
  <c r="B5" i="106"/>
  <c r="A5" i="106"/>
  <c r="D5" i="106" s="1"/>
  <c r="B5" i="105"/>
  <c r="A5" i="105"/>
  <c r="D5" i="105" s="1"/>
  <c r="B5" i="104"/>
  <c r="A5" i="104"/>
  <c r="D5" i="104" s="1"/>
  <c r="B5" i="103"/>
  <c r="A5" i="103"/>
  <c r="D5" i="103" s="1"/>
  <c r="B5" i="101"/>
  <c r="A5" i="101"/>
  <c r="D5" i="101" s="1"/>
  <c r="B5" i="100"/>
  <c r="A5" i="100"/>
  <c r="D5" i="100" s="1"/>
  <c r="B5" i="99"/>
  <c r="A5" i="99"/>
  <c r="D5" i="99" s="1"/>
  <c r="B5" i="98"/>
  <c r="A5" i="98"/>
  <c r="D5" i="98" s="1"/>
  <c r="B5" i="97"/>
  <c r="A5" i="97"/>
  <c r="D5" i="97" s="1"/>
  <c r="B5" i="96"/>
  <c r="A5" i="96"/>
  <c r="D5" i="96" s="1"/>
  <c r="B5" i="95"/>
  <c r="A5" i="95"/>
  <c r="D5" i="95" s="1"/>
  <c r="B5" i="94"/>
  <c r="A5" i="94"/>
  <c r="D5" i="94" s="1"/>
  <c r="B5" i="93"/>
  <c r="A5" i="93"/>
  <c r="D5" i="93" s="1"/>
  <c r="B5" i="92"/>
  <c r="A5" i="92"/>
  <c r="D5" i="92" s="1"/>
  <c r="B5" i="91"/>
  <c r="A5" i="91"/>
  <c r="D5" i="91" s="1"/>
  <c r="B5" i="90"/>
  <c r="A5" i="90"/>
  <c r="D5" i="90" s="1"/>
  <c r="B5" i="89"/>
  <c r="A5" i="89"/>
  <c r="D5" i="89" s="1"/>
  <c r="B5" i="88"/>
  <c r="A5" i="88"/>
  <c r="D5" i="88" s="1"/>
  <c r="B5" i="87"/>
  <c r="A5" i="87"/>
  <c r="D5" i="87" s="1"/>
  <c r="B5" i="86"/>
  <c r="A5" i="86"/>
  <c r="D5" i="86" s="1"/>
  <c r="B5" i="85"/>
  <c r="A5" i="85"/>
  <c r="D5" i="85" s="1"/>
  <c r="B5" i="84"/>
  <c r="A5" i="84"/>
  <c r="D5" i="84" s="1"/>
  <c r="B5" i="83"/>
  <c r="A5" i="83"/>
  <c r="D5" i="83" s="1"/>
  <c r="B5" i="82"/>
  <c r="A5" i="82"/>
  <c r="D5" i="82" s="1"/>
  <c r="B5" i="81"/>
  <c r="A5" i="81"/>
  <c r="D5" i="81" s="1"/>
  <c r="B5" i="79"/>
  <c r="A5" i="79"/>
  <c r="D5" i="79" s="1"/>
  <c r="B5" i="78"/>
  <c r="A5" i="78"/>
  <c r="D5" i="78" s="1"/>
  <c r="B5" i="77"/>
  <c r="A5" i="77"/>
  <c r="D5" i="77" s="1"/>
  <c r="B5" i="76"/>
  <c r="A5" i="76"/>
  <c r="D5" i="76" s="1"/>
  <c r="B5" i="75"/>
  <c r="A5" i="75"/>
  <c r="D5" i="75" s="1"/>
  <c r="B5" i="74"/>
  <c r="A5" i="74"/>
  <c r="D5" i="74" s="1"/>
  <c r="B5" i="73"/>
  <c r="A5" i="73"/>
  <c r="D5" i="73" s="1"/>
  <c r="B5" i="72"/>
  <c r="A5" i="72"/>
  <c r="D5" i="72" s="1"/>
  <c r="B5" i="71"/>
  <c r="A5" i="71"/>
  <c r="D5" i="71" s="1"/>
  <c r="B5" i="70"/>
  <c r="A5" i="70"/>
  <c r="D5" i="70" s="1"/>
  <c r="B5" i="69"/>
  <c r="A5" i="69"/>
  <c r="D5" i="69" s="1"/>
  <c r="B5" i="68"/>
  <c r="A5" i="68"/>
  <c r="D5" i="68" s="1"/>
  <c r="B5" i="67"/>
  <c r="A5" i="67"/>
  <c r="D5" i="67" s="1"/>
  <c r="B5" i="66"/>
  <c r="A5" i="66"/>
  <c r="D5" i="66" s="1"/>
  <c r="B5" i="65"/>
  <c r="A5" i="65"/>
  <c r="D5" i="65" s="1"/>
  <c r="B5" i="64"/>
  <c r="A5" i="64"/>
  <c r="D5" i="64" s="1"/>
  <c r="B5" i="63"/>
  <c r="A5" i="63"/>
  <c r="D5" i="63" s="1"/>
  <c r="B5" i="62"/>
  <c r="A5" i="62"/>
  <c r="D5" i="62" s="1"/>
  <c r="B5" i="61"/>
  <c r="A5" i="61"/>
  <c r="D5" i="61" s="1"/>
  <c r="B5" i="60"/>
  <c r="A5" i="60"/>
  <c r="D5" i="60" s="1"/>
  <c r="B5" i="59"/>
  <c r="A5" i="59"/>
  <c r="D5" i="59" s="1"/>
  <c r="B5" i="58"/>
  <c r="A5" i="58"/>
  <c r="D5" i="58" s="1"/>
  <c r="B5" i="57"/>
  <c r="A5" i="57"/>
  <c r="D5" i="57" s="1"/>
  <c r="B5" i="56"/>
  <c r="A5" i="56"/>
  <c r="D5" i="56" s="1"/>
  <c r="B5" i="55"/>
  <c r="A5" i="55"/>
  <c r="D5" i="55" s="1"/>
  <c r="B5" i="54"/>
  <c r="A5" i="54"/>
  <c r="D5" i="54" s="1"/>
  <c r="B5" i="53"/>
  <c r="A5" i="53"/>
  <c r="D5" i="53" s="1"/>
  <c r="B5" i="52"/>
  <c r="A5" i="52"/>
  <c r="D5" i="52" s="1"/>
  <c r="B5" i="51"/>
  <c r="A5" i="51"/>
  <c r="D5" i="51" s="1"/>
  <c r="B5" i="50"/>
  <c r="A5" i="50"/>
  <c r="D5" i="50" s="1"/>
  <c r="B5" i="49"/>
  <c r="A5" i="49"/>
  <c r="D5" i="49" s="1"/>
  <c r="B5" i="48"/>
  <c r="A5" i="48"/>
  <c r="D5" i="48" s="1"/>
  <c r="B5" i="47"/>
  <c r="A5" i="47"/>
  <c r="D5" i="47" s="1"/>
  <c r="B5" i="46"/>
  <c r="A5" i="46"/>
  <c r="D5" i="46" s="1"/>
  <c r="B5" i="45"/>
  <c r="A5" i="45"/>
  <c r="D5" i="45" s="1"/>
  <c r="B5" i="44"/>
  <c r="A5" i="44"/>
  <c r="D5" i="44" s="1"/>
  <c r="B5" i="43"/>
  <c r="A5" i="43"/>
  <c r="D5" i="43" s="1"/>
  <c r="B5" i="41"/>
  <c r="A5" i="41"/>
  <c r="D5" i="41" s="1"/>
  <c r="B5" i="40"/>
  <c r="A5" i="40"/>
  <c r="D5" i="40" s="1"/>
  <c r="B5" i="39"/>
  <c r="A5" i="39"/>
  <c r="D5" i="39" s="1"/>
  <c r="B5" i="38"/>
  <c r="A5" i="38"/>
  <c r="D5" i="38" s="1"/>
  <c r="B5" i="37"/>
  <c r="A5" i="37"/>
  <c r="D5" i="37" s="1"/>
  <c r="B5" i="36"/>
  <c r="A5" i="36"/>
  <c r="D5" i="36" s="1"/>
  <c r="B5" i="35"/>
  <c r="A5" i="35"/>
  <c r="D5" i="35" s="1"/>
  <c r="B5" i="34"/>
  <c r="A5" i="34"/>
  <c r="D5" i="34" s="1"/>
  <c r="B5" i="33"/>
  <c r="A5" i="33"/>
  <c r="D5" i="33" s="1"/>
  <c r="B5" i="32"/>
  <c r="A5" i="32"/>
  <c r="D5" i="32" s="1"/>
  <c r="B5" i="31"/>
  <c r="A5" i="31"/>
  <c r="D5" i="31" s="1"/>
  <c r="B5" i="30"/>
  <c r="A5" i="30"/>
  <c r="D5" i="30" s="1"/>
  <c r="B5" i="29"/>
  <c r="A5" i="29"/>
  <c r="D5" i="29" s="1"/>
  <c r="B5" i="28"/>
  <c r="A5" i="28"/>
  <c r="D5" i="28" s="1"/>
  <c r="B5" i="27"/>
  <c r="A5" i="27"/>
  <c r="D5" i="27" s="1"/>
  <c r="B5" i="26"/>
  <c r="A5" i="26"/>
  <c r="D5" i="26" s="1"/>
  <c r="B5" i="25"/>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<sst xmlns="http://schemas.openxmlformats.org/spreadsheetml/2006/main" count="6209" uniqueCount="1459">
  <si>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</si>
  <si>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</si>
  <si>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</si>
  <si>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</si>
  <si>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</si>
  <si>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</si>
  <si>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</si>
  <si>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</si>
  <si>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</si>
  <si>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</si>
  <si>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</si>
  <si>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</si>
  <si>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</si>
  <si>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</si>
  <si>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</si>
  <si>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</si>
  <si>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</si>
  <si>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</si>
  <si>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</si>
  <si>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</si>
  <si>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</si>
  <si>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</si>
  <si>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</si>
  <si>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</si>
  <si>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</si>
  <si>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</si>
  <si>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</si>
  <si>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</si>
  <si>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</si>
  <si>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</si>
  <si>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</si>
  <si>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</si>
  <si>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</si>
  <si>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</si>
  <si>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</si>
  <si>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</si>
  <si>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</si>
  <si>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</si>
  <si>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</si>
  <si>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</si>
  <si>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</si>
  <si>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</si>
  <si>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</si>
  <si>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</si>
  <si>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</si>
  <si>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</si>
  <si>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</si>
  <si>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</si>
  <si>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</si>
  <si>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</si>
  <si>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</si>
  <si>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</si>
  <si>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</si>
  <si>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</si>
  <si>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</si>
  <si>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</si>
  <si>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</si>
  <si>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</si>
  <si>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</si>
  <si>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</si>
  <si>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</si>
  <si>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</si>
  <si>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</si>
  <si>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</si>
  <si>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</si>
  <si>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</si>
  <si>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</si>
  <si>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</si>
  <si>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</si>
  <si>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</si>
  <si>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</si>
  <si>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</si>
  <si>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</si>
  <si>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</si>
  <si>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</si>
  <si>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</si>
  <si>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</si>
  <si>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</si>
  <si>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</si>
  <si>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</si>
  <si>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</si>
  <si>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</si>
  <si>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</si>
  <si>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</si>
  <si>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</si>
  <si>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</si>
  <si>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</si>
  <si>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</si>
  <si>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</si>
  <si>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</si>
  <si>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</si>
  <si>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</si>
  <si>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</si>
  <si>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</si>
  <si>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</si>
  <si>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</si>
  <si>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</si>
  <si>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</si>
  <si>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</si>
  <si>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</si>
  <si>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</si>
  <si>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</si>
  <si>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</si>
  <si>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</si>
  <si>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</si>
  <si>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</si>
  <si>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</si>
  <si>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</si>
  <si>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</si>
  <si>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</si>
  <si>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</si>
  <si>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</si>
  <si>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</si>
  <si>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</si>
  <si>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</si>
  <si>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</si>
  <si>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</si>
  <si>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</si>
  <si>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</si>
  <si>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</si>
  <si>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</si>
  <si>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</si>
  <si>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</si>
  <si>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</si>
  <si>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</si>
  <si>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</si>
  <si>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</si>
  <si>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</si>
  <si>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</si>
  <si>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</si>
  <si>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</si>
  <si>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</si>
  <si>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</si>
  <si>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</si>
  <si>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</si>
  <si>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</si>
  <si>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</si>
  <si>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</si>
  <si>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</si>
  <si>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</si>
  <si>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</si>
  <si>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</si>
  <si>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</si>
  <si>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</si>
  <si>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</si>
  <si>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</si>
  <si>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</si>
  <si>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</si>
  <si>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</si>
  <si>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</si>
  <si>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</si>
  <si>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</si>
  <si>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</si>
  <si>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</si>
  <si>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</si>
  <si>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</si>
  <si>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</si>
  <si>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</si>
  <si>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</si>
  <si>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</si>
  <si>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</si>
  <si>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</si>
  <si>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</si>
  <si>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</si>
  <si>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</si>
  <si>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</si>
  <si>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</si>
  <si>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</si>
  <si>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BUSCOPAM COMPOSTO IM/IV</t>
  </si>
  <si>
    <t>AMPOLA</t>
  </si>
  <si>
    <t>BETA TRINTA 5MG/ML 2MG/ML SOL INJETAVEL AMP 2ML</t>
  </si>
  <si>
    <t>DIAZEPAM INJET. 5MG/ML-AMPOLA 2ML</t>
  </si>
  <si>
    <t>REGENCEL POMADA OFTALMOLOGICA ESTÉRIL 3,5G</t>
  </si>
  <si>
    <t>UNIDADE</t>
  </si>
  <si>
    <t>COLIRIO ANESTÉSICO 5ML</t>
  </si>
  <si>
    <t xml:space="preserve">CRONOBE AMPOLA </t>
  </si>
  <si>
    <t>SACARATO DE HIDRÓXIDO FÉRRICO 20MG/ML INJET. FR 5ML</t>
  </si>
  <si>
    <t>FRASCO</t>
  </si>
  <si>
    <t>AGUA OXIGENADA 1LITRO</t>
  </si>
  <si>
    <t xml:space="preserve">SORO FISIOLÓGICO 0,9 100ML SISTEMA FECHADO </t>
  </si>
  <si>
    <t>SORO FISIOLÓGICO SISTEMA FECHADO 250ML</t>
  </si>
  <si>
    <t xml:space="preserve">SORO FISIOLÓGICO 0,9 500ML SISTEMA FECHADO </t>
  </si>
  <si>
    <t xml:space="preserve">SORO FISIOLÓGICO 1000ML </t>
  </si>
  <si>
    <t>FITA TESTE HGT COMPATIVEL C/ AP. OM CALL PLUS CX C/50</t>
  </si>
  <si>
    <t xml:space="preserve">CAIXA </t>
  </si>
  <si>
    <t>SERINGA 20ML SEM AGULHA</t>
  </si>
  <si>
    <t xml:space="preserve">SERINGA 10ML SEM AGULHA </t>
  </si>
  <si>
    <t xml:space="preserve">SERINGA 5ML SEM AGULHA </t>
  </si>
  <si>
    <t>SERINGA 3ML SEM AGULHA</t>
  </si>
  <si>
    <t>AGULHA 40X12MM CX C/100UN</t>
  </si>
  <si>
    <t>AGULHA 25X0,7MM CX C/100UN</t>
  </si>
  <si>
    <t>AGULHA 0,6X25MM CX C/100UNI</t>
  </si>
  <si>
    <t>ABAIXADOR DE LINGUA PCT C/100 UM</t>
  </si>
  <si>
    <t>PACOTE</t>
  </si>
  <si>
    <t>ABOCATH Nº20 CX C/ 100UN</t>
  </si>
  <si>
    <t>ABOCATH Nº18 CX C/ 100UN</t>
  </si>
  <si>
    <t>ABOCATH Nº16 CX C/ 100UN</t>
  </si>
  <si>
    <t>ABOCATH Nº14 CX C/ 100UN</t>
  </si>
  <si>
    <t>ABOCATH Nº24 CX C/100 UN</t>
  </si>
  <si>
    <t>ABOCATH Nº22 CX C/100UN</t>
  </si>
  <si>
    <t xml:space="preserve">ADESIVO INCOLOR PÓS PUNÇÃO </t>
  </si>
  <si>
    <t>ÁLCOOL 70% LÍQUIDO, CX/12FRASCOS 1LITRO</t>
  </si>
  <si>
    <t>PINÇA HARTMANN PARA RETIRADA CORPO ESTRANHO 9CM</t>
  </si>
  <si>
    <t>SULFADIAZINA DE PRATA 1%(10MG/G) CREME DERMAT. 50G.</t>
  </si>
  <si>
    <t>BISNAGA</t>
  </si>
  <si>
    <t>XILOCAÍNA GEL 30GR</t>
  </si>
  <si>
    <t>GEL CICATRIZANTE COM ALGINA DE CÁLCIO E SÓDIO 85GR</t>
  </si>
  <si>
    <t>ALCOOL IODADO 0,1%</t>
  </si>
  <si>
    <t>LITRO</t>
  </si>
  <si>
    <t>BOBINA SACO PLÁSTICO PICOTAA 25X42CM 5KG</t>
  </si>
  <si>
    <t>BOBINA SACO PLASTICO PICOTADA 3KG</t>
  </si>
  <si>
    <t xml:space="preserve">BOBINA SACO PLASTICO PICOTADA 10KG </t>
  </si>
  <si>
    <t>CURATIVO DE FIBRAS ALGINATO DE CALCIO 10X10CM</t>
  </si>
  <si>
    <t xml:space="preserve">KIT TALA ARAMADA PARA IMOBILIZAÇÃO </t>
  </si>
  <si>
    <t>ESPARADRAPO IMPERMEÁVEL  10CMX4.5M</t>
  </si>
  <si>
    <t xml:space="preserve">ATADURA RAYON </t>
  </si>
  <si>
    <t>ROLO</t>
  </si>
  <si>
    <t>FITA CIRURGICA MICROPOROSA HIPOALERGICA 5CMX10M</t>
  </si>
  <si>
    <t>FITA CIRURGICA MICROPOROSA HIPOALERGICA 2,5CMX5M</t>
  </si>
  <si>
    <t>CURATIVO FIXADOR ESTÉRIL CATETER PERIFERICO 5X7CM C/ 100UN</t>
  </si>
  <si>
    <t xml:space="preserve">RINGER 500ML SISTEMA FECHADO </t>
  </si>
  <si>
    <t>RINGER 1000ML SISTEMA FECHADO</t>
  </si>
  <si>
    <t>COLETOR DE URINA FECHADO CAPACIDADE 2L</t>
  </si>
  <si>
    <t>SONDA FOLEY N 14</t>
  </si>
  <si>
    <t>SONDA FOLEY N 20</t>
  </si>
  <si>
    <t>LUVA PROCEDIMENTO TAM P CX C/ 100UN</t>
  </si>
  <si>
    <t>LUVA PROCEDIMENTO TAMANHO G CX C/100UN</t>
  </si>
  <si>
    <t>LUVA PROCEDIMENTO VINIL TAMANHO G CAIXA C/100UN</t>
  </si>
  <si>
    <t>SONDA ASPIRAÇÃO TRAQUEAL Nº6</t>
  </si>
  <si>
    <t>DERSANI FRASCO COM 200ML</t>
  </si>
  <si>
    <t>DESCARPACK 13LTS</t>
  </si>
  <si>
    <t>DETERGENTE ENZIMÁTICO 1L</t>
  </si>
  <si>
    <t>PINÇA CRAYLER 16CM</t>
  </si>
  <si>
    <t>ESCOVA GINECOLÓGICA</t>
  </si>
  <si>
    <t>ESFIGMOMAMÔMETRO ADULTO</t>
  </si>
  <si>
    <t>SPRAY FIXADOR DE CÉLULAS</t>
  </si>
  <si>
    <t>LÂMINA P/CITOPATOLOGIA COM EXTREMIDADE FOSCA CX C/ 50UN</t>
  </si>
  <si>
    <t>ESPÉCULO "P" SEM LUBRIFICANTE</t>
  </si>
  <si>
    <t>ESPECULO TAM M</t>
  </si>
  <si>
    <t>ESTETOSCÓPIO ADULTO</t>
  </si>
  <si>
    <t xml:space="preserve">EXTENSOR 2VIAS </t>
  </si>
  <si>
    <t>FIO REABSORVIVEL 3.0</t>
  </si>
  <si>
    <t>FIO SUTURA 3.0</t>
  </si>
  <si>
    <t>FIO SUTURA 4.0</t>
  </si>
  <si>
    <t>FIO SUTURA 5.0</t>
  </si>
  <si>
    <t>FIO SUTURA 6.0</t>
  </si>
  <si>
    <t>FOLHA ELETRO EM ROLO COMPATÍVEL MARCA MINDRAY</t>
  </si>
  <si>
    <t xml:space="preserve">ELETRODO DESCARTÁVEL PCT C/50 P ECG </t>
  </si>
  <si>
    <t>ALGODÃO 500GR</t>
  </si>
  <si>
    <t>MASCARA OXIGENIO ADULTO COM RESERVATÓRIO</t>
  </si>
  <si>
    <t xml:space="preserve">MASCARA OXIGENIO INFANTIL COM RESERVATÓRIO </t>
  </si>
  <si>
    <t>LENÇOL DESCARTÁVEL ROLO 70X50CM</t>
  </si>
  <si>
    <t>TERMOMETRO CLINICO DIGITAL,CERTIFICADO INMETRO</t>
  </si>
  <si>
    <t>OXIMETRO DE PULSO PORTATIL USO PEDIATRICO E NEONATAL</t>
  </si>
  <si>
    <t>OCULOS NASAL PEDIATRICO NEONATAL</t>
  </si>
  <si>
    <t xml:space="preserve">COLAR CERVICAL AJUSTAVEL 16POSIÇÕES ADULTO </t>
  </si>
  <si>
    <t xml:space="preserve">UNIDADE </t>
  </si>
  <si>
    <t>PERAX RIO ACIDO PERACÉTICO 0,2% 1LITRO</t>
  </si>
  <si>
    <t xml:space="preserve">TESOURA IRIS RETA </t>
  </si>
  <si>
    <t>PINÇA ANATÔMICA SEM DENTE 10CM</t>
  </si>
  <si>
    <t>TESOURA CIRURGICA INOX 11,5CM CURCA</t>
  </si>
  <si>
    <t>PINÇA FOESTER RETA 24CM</t>
  </si>
  <si>
    <t>PINÇA FOESTER RETA 18CM</t>
  </si>
  <si>
    <t xml:space="preserve">TESTE DE GRAVIDEZ </t>
  </si>
  <si>
    <t>TESTE RÁPIDO DENGUE CX C/25 UM</t>
  </si>
  <si>
    <t xml:space="preserve">TESTE RÁPIDO ANTÍGENO COVID/INFLUENZA </t>
  </si>
  <si>
    <t>HASTE FLEXÍVEL COM PONTAS DE ALGODÃO (COTONETE) CX C/ 300</t>
  </si>
  <si>
    <t>CLOREXIDINA DEGERMANTE 2% 1L</t>
  </si>
  <si>
    <t xml:space="preserve">CLOREXIDINA AQUOSA 0,27 </t>
  </si>
  <si>
    <t xml:space="preserve">SELADORA (resistência PTC blindada com controle automático de temperatura. Bivolt automático (110V - 240V) Sistema integrado de corte em ambas as direções. Acionamento por meio de alavanca com trava. Sistema de avisos com LEDs indicativos e bips sonoros no teclado de membrana. Desligamento automático em caso de inatividade por 30 minutos. Potência 80W. Área de selagem (comprimento): 30cm. Espessura de selagem: 12mm. Compacta,dimensões (LxAxP): 44,2 x 12,5 x 30,5 cm. Medidas embalagem (LxAxP) 45,0 x 12,5 x 31,0 cm. Peso bruto: 3,3kg. </t>
  </si>
  <si>
    <t>Buscopam Composto (Escopolamina + Dipirona)</t>
  </si>
  <si>
    <t>AMP</t>
  </si>
  <si>
    <t>LICITACON - TCE/RS</t>
  </si>
  <si>
    <t>25.279.552/0001-01</t>
  </si>
  <si>
    <t>PM DE TIO HUGO</t>
  </si>
  <si>
    <t>PRE</t>
  </si>
  <si>
    <t>UN</t>
  </si>
  <si>
    <t>12.889.035/0001-02</t>
  </si>
  <si>
    <t>PM DE CRISSIUMAL</t>
  </si>
  <si>
    <t>PCE</t>
  </si>
  <si>
    <t>02.520.829/0001-40</t>
  </si>
  <si>
    <t>06.294.126/0001-00</t>
  </si>
  <si>
    <t>07.752.236/0001-23</t>
  </si>
  <si>
    <t>PM DE ARROIO GRANDE</t>
  </si>
  <si>
    <t>Outras Unidades e Medidas</t>
  </si>
  <si>
    <t>TCE - PARANÁ</t>
  </si>
  <si>
    <t>MUNICÍPIO DE MERCEDES</t>
  </si>
  <si>
    <t>Pregão</t>
  </si>
  <si>
    <t>Unidade</t>
  </si>
  <si>
    <t>32.421.421/0001-82</t>
  </si>
  <si>
    <t>MUNICÍPIO DE ESPIGÃO ALTO DO IGUAÇU</t>
  </si>
  <si>
    <t>Processo Dispensa</t>
  </si>
  <si>
    <t>Betametasona 5mg + 2mg/ml IM (Beta trinta)</t>
  </si>
  <si>
    <t>03.652.030/0001-70</t>
  </si>
  <si>
    <t>02.816.696/0001-54</t>
  </si>
  <si>
    <t>PM DE FLORES DA CUNHA</t>
  </si>
  <si>
    <t>PM DE IPÊ</t>
  </si>
  <si>
    <t>PCP</t>
  </si>
  <si>
    <t>000.000.000-00</t>
  </si>
  <si>
    <t>BETAMETASONA  DIPROPIONATO DE   FOSFATO DISSODICOBETAMETASONA INJETAVEL  DOSE 5MG ML 2MG ML</t>
  </si>
  <si>
    <t>Ampola</t>
  </si>
  <si>
    <t>TCE - SANTA CATARINA</t>
  </si>
  <si>
    <t>Consórcio Integrado de Gestão Pública do Entre Rios - CIGAAMERIOS</t>
  </si>
  <si>
    <t>Pregão Eletrônico</t>
  </si>
  <si>
    <t>76.386.283/0001-13</t>
  </si>
  <si>
    <t>PE8/2024</t>
  </si>
  <si>
    <t>01.328.535/0001-59</t>
  </si>
  <si>
    <t>46.116.717/0001-02</t>
  </si>
  <si>
    <t>PM DE ITATI</t>
  </si>
  <si>
    <t>CIRENOR - CONS. INTERM. DA REGIÃO NORDESTE</t>
  </si>
  <si>
    <t>PM DE GRAVATAÍ</t>
  </si>
  <si>
    <t>HBCS-P.F. - HOSP. BENEF. DR. CÉSAR SANTOS - P. FUNDO</t>
  </si>
  <si>
    <t>PM DE PASSO FUNDO</t>
  </si>
  <si>
    <t>06.974.929/0001-06</t>
  </si>
  <si>
    <t>Diazepam, 5mg/ml, solução injetável, ampola de 2ml. 14773</t>
  </si>
  <si>
    <t>CONSORCIO INTERMUNICIPAL DA REDE DE URGENCIAS DO SUDOESTE DO PARANA</t>
  </si>
  <si>
    <t>Diazepam 5mg/ml, solução injetável 2ml - AmpolaBR0267194</t>
  </si>
  <si>
    <t>MUNICÍPIO DE MARILUZ</t>
  </si>
  <si>
    <t>MUNICÍPIO DE SANTO ANTONIO DO CAIUÁ</t>
  </si>
  <si>
    <t>POMADA OFTÁLMICA ESTÉRIL POMADA OFTALMICA ESTERIL CONTENDO ACETATO DE RETINOL (10.000UI/G), AMINOACIDOS (25MG/G), METIONINA (5MG/G) E CLORANFENICOL (5MG/G) TUBO C/ 3,5G.</t>
  </si>
  <si>
    <t>BG</t>
  </si>
  <si>
    <t>42.496.258/0001-70</t>
  </si>
  <si>
    <t>PM DE TUPARENDI</t>
  </si>
  <si>
    <t>44.734.671/0022-86</t>
  </si>
  <si>
    <t>PM DE SALTO DO JACUÍ</t>
  </si>
  <si>
    <t>TB</t>
  </si>
  <si>
    <t>FHSJ - FUND. HOSPITALAR SÃO JOSÉ - CAMBARÁ DO SUL</t>
  </si>
  <si>
    <t>FHSTE - FUND. HOSPITALAR SANTA TEREZINHA DE ERECHIM</t>
  </si>
  <si>
    <t>REGENCEL 3,5G BR0274918 - POMADA OFTÁLMICA</t>
  </si>
  <si>
    <t>POMADA OFTÁLMICA ESTÉRIL DE ACETATO  DE RETINOL (10.000 UI/G), AMINOÁCIDOS (25MG/G), METIONINA (5MG/G) E CLORANFENICOL (5MG/G); C/ 3,5G</t>
  </si>
  <si>
    <t>23.121.920/0001-63</t>
  </si>
  <si>
    <t>REGENCEL POMADA OFTALMOLÓGICA 3,5GR OFTÁLMICA</t>
  </si>
  <si>
    <t>17.676.642/0001-08</t>
  </si>
  <si>
    <t>MUNICÍPIO DE PALMITAL</t>
  </si>
  <si>
    <t>FR</t>
  </si>
  <si>
    <t>PM DE PORTO ALEGRE</t>
  </si>
  <si>
    <t>PM DE ALECRIM</t>
  </si>
  <si>
    <t>PM DE CAPIVARI DO SUL</t>
  </si>
  <si>
    <t>PM DE SANTO CRISTO</t>
  </si>
  <si>
    <t>CX</t>
  </si>
  <si>
    <t>06.194.440/0001-03</t>
  </si>
  <si>
    <t>PM DE SÃO VALÉRIO DO SUL</t>
  </si>
  <si>
    <t>Colírio anestésico (Oxibuprocaina) frasco min 5ml [BR0296120]</t>
  </si>
  <si>
    <t>FUNDAÇÃO ESTATAL DE ATENÇÃO A SAÚDE - FEAS</t>
  </si>
  <si>
    <t>81.706.251/0001-98</t>
  </si>
  <si>
    <t>Dispensa de Licitação</t>
  </si>
  <si>
    <t>MUNICÍPIO DE MAMBORÊ</t>
  </si>
  <si>
    <t xml:space="preserve">AMIODARONA, CLORIDRATO 50 mg/ml  INJETAVEL - ampola 3 ml - ( Con 101311)                                                                                  																						</t>
  </si>
  <si>
    <t>CONSISA - CONS. INTERM. DE SERVIÇOS DO VALE DO TAQUARI</t>
  </si>
  <si>
    <t>AMIODARONA 50 MG/ML, INJETÁVEL, AMPOLA 3 ML CATMAT 271710</t>
  </si>
  <si>
    <t>33.398.831/0001-12</t>
  </si>
  <si>
    <t>PM DE SANTA MARIA</t>
  </si>
  <si>
    <t>CLORIDRATO DE AMIODARONA 50 MG/ML - AMPOLA 3 ML.</t>
  </si>
  <si>
    <t>FSNH - FUND. DE SAÚDE PÚBLICA DE NOVO HAMBURGO</t>
  </si>
  <si>
    <t>AMIODARONA CLOR. 50MG/ML INJET AMPOLA 3 ML - 101311</t>
  </si>
  <si>
    <t>AMIODARONA, 50 MG/ML , INJETAVEL, AMPOLA 3 ML</t>
  </si>
  <si>
    <t>47.893.919/0001-15</t>
  </si>
  <si>
    <t>Prefeitura Municipal de Joinville</t>
  </si>
  <si>
    <t>141/2024</t>
  </si>
  <si>
    <t>Sacarato de hidróxido férrico 20 mg/mL  solução injetável EV  ampola de 5 mL</t>
  </si>
  <si>
    <t>PM DE TUNAS</t>
  </si>
  <si>
    <t>SACARATO DE HIDRÓXIDO FÉRRICO, 20MG/ML SOLUÇÃO INJETÁVEL EV, AMPOLA 5ML</t>
  </si>
  <si>
    <t>PM DE PINHAL DA SERRA</t>
  </si>
  <si>
    <t>PM DE SÃO MIGUEL DAS MISSÕES</t>
  </si>
  <si>
    <t>SACARATO DE HIDROXIDO FERRICO 20MG/5ML</t>
  </si>
  <si>
    <t>PM DE JACUIZINHO</t>
  </si>
  <si>
    <t>SACARATO DE HIDRÓXIDO DE FERRO - AMPOLA 5 ML IV ( 20 MG/ML)</t>
  </si>
  <si>
    <t>PM DE ESTÂNCIA VELHA</t>
  </si>
  <si>
    <t>Sacarato de hidróxido férrico 20 mg/ml solução injetável 5ml</t>
  </si>
  <si>
    <t>21.484.336/0001-47</t>
  </si>
  <si>
    <t>CONSORCIO INTERMUNICIPAL DE SAÚDE</t>
  </si>
  <si>
    <t>CONSORCIO INTERMUNICIPAL DE SAUDE DO SUDOESTE - CONSUD</t>
  </si>
  <si>
    <t>MUNICÍPIO DE MATELÂNDIA</t>
  </si>
  <si>
    <t>00.072.182/0001-06</t>
  </si>
  <si>
    <t>PM DE SANTA BÁRBARA DO SUL</t>
  </si>
  <si>
    <t xml:space="preserve">AGUA OXIGENADA, 1 LITRO </t>
  </si>
  <si>
    <t>PM DE SANTO ÂNGELO</t>
  </si>
  <si>
    <t>ÁGUA OXIGENADA 10 VOLUMES - 1LITRO</t>
  </si>
  <si>
    <t>L</t>
  </si>
  <si>
    <t>26.395.502/0001-52</t>
  </si>
  <si>
    <t>PM DE MOSTARDAS</t>
  </si>
  <si>
    <t>37.931.064/0001-16</t>
  </si>
  <si>
    <t>PM DE GUAÍBA</t>
  </si>
  <si>
    <t>AGUA OXIGENADA, 10 VOLUMES FRASCO 1 LITRO</t>
  </si>
  <si>
    <t>41.141.956/0001-90</t>
  </si>
  <si>
    <t>PM DE SANTO ANTÔNIO DO PLANALTO</t>
  </si>
  <si>
    <t>Fundo Municipal de Saúde de Bombinhas</t>
  </si>
  <si>
    <t>8/2023 - PRP</t>
  </si>
  <si>
    <t>Pregão Presencial</t>
  </si>
  <si>
    <t>MUNICÍPIO DE RENASCENÇA</t>
  </si>
  <si>
    <t>AGUA OXIGENADA 10 VOLUMES 1 LITRO</t>
  </si>
  <si>
    <t>Litros</t>
  </si>
  <si>
    <t>PM DE VERANÓPOLIS</t>
  </si>
  <si>
    <t>85.247.385/0001-49</t>
  </si>
  <si>
    <t>SORO FISIOLÓGICO 0,9%, SISTEMA FECHADO, DE APLICAÇÃO ENDOVENOSA, 100 ML.</t>
  </si>
  <si>
    <t>SORO FISIOLÓGICO 0,9 100ML SISTEMA FECHADO</t>
  </si>
  <si>
    <t>PM DE ERNESTINA</t>
  </si>
  <si>
    <t>PM DE CAPÃO DA CANOA</t>
  </si>
  <si>
    <t>PM DE CATUÍPE</t>
  </si>
  <si>
    <t>SORO FISIOLÓGICO 0,9%, SISTEMA FECHADO ESTÉRIL, FRASCO COM 100ML</t>
  </si>
  <si>
    <t>Consórcio Intermunicipal Velho Coronel - CVC</t>
  </si>
  <si>
    <t>24/2024 - PRE</t>
  </si>
  <si>
    <t>SORO FISIOLÓGICO 0,9%, SISTEMA FECHADO, 100ML</t>
  </si>
  <si>
    <t>Unidades</t>
  </si>
  <si>
    <t>11.145.401/0001-56</t>
  </si>
  <si>
    <t>Fundo Municipal de Saúde de Armazém</t>
  </si>
  <si>
    <t>PR13/2023</t>
  </si>
  <si>
    <t>SORO FISIOLÓGICO 0,9%, 100 ML, SISTEMA FECHADO</t>
  </si>
  <si>
    <t>Fundo Municipal de Saúde de Santo Amaro da Imperatriz</t>
  </si>
  <si>
    <t>PR41/2023</t>
  </si>
  <si>
    <t>51.892.897/0001-46</t>
  </si>
  <si>
    <t>MUNICÍPIO DE ASSIS CHATEAUBRIAND</t>
  </si>
  <si>
    <t>FUNDAÇÃO MUNICIPAL DE SAÚDE PÚBLICA DE PAULO FRONTIN</t>
  </si>
  <si>
    <t>94.389.400/0001-84</t>
  </si>
  <si>
    <t>PM DE CANOAS</t>
  </si>
  <si>
    <t>SORO FISIOLÓGICO 0,9% SOLUÇÃO INJETÁVEL BOLSA COM  250ML, SISTEMA FECHADO.</t>
  </si>
  <si>
    <t>48.346.978/0001-36</t>
  </si>
  <si>
    <t>PM DE RONDINHA</t>
  </si>
  <si>
    <t>SORO FIS. 0,9% - 250ML Soro Fisiológico 0,9% 250ml Sistema Fechado, com validade mínima de 24 meses.</t>
  </si>
  <si>
    <t>PM DE MATO QUEIMADO</t>
  </si>
  <si>
    <t>SORO FISIOLÓGICO 250ML (cloreto de sódio 0,9%) sistema fechado para infusão intravenosa</t>
  </si>
  <si>
    <t>35.626.812/0001-21</t>
  </si>
  <si>
    <t>SORO FISIOLÓGICO, 250 ML, SISTEMA FECHADO, BOLSA</t>
  </si>
  <si>
    <t>37.513.657/0001-62</t>
  </si>
  <si>
    <t>Prefeitura Municipal de São Bento do Sul</t>
  </si>
  <si>
    <t>244/2023 - PRE</t>
  </si>
  <si>
    <t>SORO FISIOLÓGICO 0,9%, 250 ML, SISTEMA FECHADO</t>
  </si>
  <si>
    <t>SORO FISIOLÓGICO (CLORETO DE SÓDIO 0,9%) 500ML SOLUÇÃO PARENTERAL ESTÉRIL - SISTEMA FECHADO</t>
  </si>
  <si>
    <t>SORO FISIOLÓGICO 500ML (cloreto de sódio 0,9%) sistema fechado para infusão intravenosa</t>
  </si>
  <si>
    <t>SORO FISIOLÓGICO 0,9%, EV, SISTEMA FECHADO 500ML.</t>
  </si>
  <si>
    <t>PM DE IGREJINHA</t>
  </si>
  <si>
    <t>SORO FISIOLÓGICO 500ML Soro Fisiológico 500ml, sistema fechado de cloreto de sódio a 0,9%.</t>
  </si>
  <si>
    <t>PM DE BRAGA</t>
  </si>
  <si>
    <t>SORO FISIOLÓGICO 0,9%, 500 ML, SISTEMA FECHADO</t>
  </si>
  <si>
    <t>SORO FISIOLÓGICO 0,9%, 500ML, SISTEMA FECHADO</t>
  </si>
  <si>
    <t>32.138.304/0001-06</t>
  </si>
  <si>
    <t>SORO FISIOLÓGICO 0,9%, 1000ml (frasco ou bolsa) , uso interno, estéril e apirogênico</t>
  </si>
  <si>
    <t>PM DE SANTA MARIA DO HERVAL</t>
  </si>
  <si>
    <t>SORO FISIOLÓGICO 0.9% 1000ML SOLUÇÃO ESTÉRIL E APIROGÊNICA COM Nº DE LOTE DATA DE FABRICAÇÃO E VALIDADE.</t>
  </si>
  <si>
    <t>297	SORO FISIOLOGICO 1000ML / CLORETO DE SODIO 0,9% 1000ML</t>
  </si>
  <si>
    <t>FHGV - FUNDAÇÃO HOSPITALAR GETÚLIO VARGAS</t>
  </si>
  <si>
    <t>SORO FISIOLÓGICO 0.9% 1000ML , SOLUÇÃO ESTÉRIL EM FRASCO OU BOLSA</t>
  </si>
  <si>
    <t>PM DE CACHOEIRA DO SUL</t>
  </si>
  <si>
    <t>SORO FISIOLÓGICO 0,9% PARA INFUSÃO ENDOVENOSA 1000ML FRASCO SISTEMA FECHADO</t>
  </si>
  <si>
    <t>PM DE LINDOLFO COLLOR</t>
  </si>
  <si>
    <t>PM DE BOM PROGRESSO</t>
  </si>
  <si>
    <t>SORO FISIOLÓGICO 0,9% EM FRASCO 1000ML, SISTEMA FECHADO</t>
  </si>
  <si>
    <t>17.472.278/0001-64</t>
  </si>
  <si>
    <t>21.112.395/0001-94</t>
  </si>
  <si>
    <t>PM DE QUARAÍ</t>
  </si>
  <si>
    <t>00.411.441/0001-86</t>
  </si>
  <si>
    <t>PM DE ARROIO DO PADRE</t>
  </si>
  <si>
    <t>Fitas HGT Tiras reagen-tes para medir Glicose On Call Plus, caixas com 50 tiras</t>
  </si>
  <si>
    <t>04.415.316/0002-86</t>
  </si>
  <si>
    <t>PM DE IBIRAIARAS</t>
  </si>
  <si>
    <t>PM DE SARANDI</t>
  </si>
  <si>
    <t>FITA PARA TESTE DE GLICOSE  COMPATIVEL COM APARELHO ON CALL PLUS CAIXA COM 50 UNIDADES.  COM DIREITO A UM APARELHO A CADA 10 CAIXAS .</t>
  </si>
  <si>
    <t>CAIXA</t>
  </si>
  <si>
    <t>06.555.143/0001-46</t>
  </si>
  <si>
    <t>PE5/2024</t>
  </si>
  <si>
    <t>49.875.336/0001-97</t>
  </si>
  <si>
    <t>ON CALL PLUS II CAIXA COM 50 UNIDADES</t>
  </si>
  <si>
    <t>83.157.032/0001-22</t>
  </si>
  <si>
    <t>Fundo Municipal de Saúde de Braço do Norte</t>
  </si>
  <si>
    <t>PR23/2023</t>
  </si>
  <si>
    <t>TIRAS REAGENTES PARA TESTE DE GLICOSE COM 50  ON CALL PLUS</t>
  </si>
  <si>
    <t>UND</t>
  </si>
  <si>
    <t>Fundo Municipal de Saúde de Entre Rios</t>
  </si>
  <si>
    <t>PE4/2024</t>
  </si>
  <si>
    <t>34.064.557/0001-08</t>
  </si>
  <si>
    <t>PM DE SANTO EXPEDITO DO SUL</t>
  </si>
  <si>
    <t>Seringa descartável sem agulha 20ml, confeccionada em polipropileno Bico LuerSlip (sem Rosca).</t>
  </si>
  <si>
    <t>27.105.456/0001-72</t>
  </si>
  <si>
    <t>SERINGA DESCARTÁVEL, SEM AGULHA, 20ML</t>
  </si>
  <si>
    <t>00.802.002/0001-02</t>
  </si>
  <si>
    <t>PM DE PINHAL GRANDE</t>
  </si>
  <si>
    <t>Seringa descartável 20ml sem agulha bico luerlock</t>
  </si>
  <si>
    <t>37.882.886/0001-54</t>
  </si>
  <si>
    <t>PM DE PALMARES DO SUL</t>
  </si>
  <si>
    <t>Seringa descartável 20ml, sem agulha, bico luer Slip.</t>
  </si>
  <si>
    <t>14.804.690/0001-46</t>
  </si>
  <si>
    <t>SERINGA DESCARTÁVEL DE 20ML SEM AGULHA, SILICONIZADA</t>
  </si>
  <si>
    <t>32.635.445/0001-34</t>
  </si>
  <si>
    <t>MUNICÍPIO DE IPIRANGA</t>
  </si>
  <si>
    <t>unidade</t>
  </si>
  <si>
    <t>51.740.794/0001-60</t>
  </si>
  <si>
    <t>Seringa 10ml sem agulha e sem rosca. Marca: Descarpack, BD ou compatível</t>
  </si>
  <si>
    <t>PM DE CÂNDIDO GODÓI</t>
  </si>
  <si>
    <t>SERINGA ESTÉRILDESCARTÁVEL DE 10ML SEM AGULHA BICO LUER LOCK</t>
  </si>
  <si>
    <t>PM DE QUEVEDOS</t>
  </si>
  <si>
    <t>SERINGA DESCARTÁVEL ESTÉRIL DE 10ML SEM AGULHA</t>
  </si>
  <si>
    <t>PM DE CAMBARÁ DO SUL</t>
  </si>
  <si>
    <t>SERINGA COM CAPACIDADE DE 10ML, DESCARTÁVEL, SEM AGULHA, EM POLIPROPILENO, ESTÉRIL, SILICONIZADA,...</t>
  </si>
  <si>
    <t>Seringa plastica, esteril, descartavel, bico luer lock, 5ml, sem agulha</t>
  </si>
  <si>
    <t>PC</t>
  </si>
  <si>
    <t>SERINGA ESTÉRILDESCARTÁVEL DE 5ML SEM AGULHA BICO LUER LOCK</t>
  </si>
  <si>
    <t>SERINGA 5ML SEM AGULHA, PLÁSTICO TRANSPARENTE, SITEMA SLÍP</t>
  </si>
  <si>
    <t>PM DE LAGOA DOS TRÊS CANTOS</t>
  </si>
  <si>
    <t>CIMAU - CONS. INTERM. DO MÉDIO ALTO URUGUAI</t>
  </si>
  <si>
    <t>SERINGA COM CAPACIDADE DE 5ML, DESCARTÁVEL, SEM AGULHA, EM POLIPROPILENO, ESTÉRIL, SILICONIZADA,...</t>
  </si>
  <si>
    <t>PE1/2024</t>
  </si>
  <si>
    <t>24.384.602/0001-58</t>
  </si>
  <si>
    <t>SERINGA ESTÉRILDESCARTÁVEL DE 3ML SEM AGULHA BICO LUER LOCK</t>
  </si>
  <si>
    <t>SERINGA DESCARTáVEL 3 ML SEM AGULHA</t>
  </si>
  <si>
    <t>PM DE HERVEIRAS</t>
  </si>
  <si>
    <t>PM DE MAMPITUBA</t>
  </si>
  <si>
    <t>SERINGA 3ML, SEM AGULHA</t>
  </si>
  <si>
    <t>SERINGA DESCARTÁVEL, CAPACIDADE: 3 ML, SEM AGULHA,BICO  LUER LOCK.</t>
  </si>
  <si>
    <t>79.951.265/0001-25</t>
  </si>
  <si>
    <t>MUNICÍPIO DE RIO BRANCO DO SUL</t>
  </si>
  <si>
    <t>SERINGA COM CAPACIDADE DE 3ML, DESCARTÁVEL, SEM AGULHA, EM POLIPROPILENO, ESTÉRIL, SILICONIZADA,...</t>
  </si>
  <si>
    <t>AGULHA HIPODERMICA DESCARTAVEL 40X1,2MM CX C/100UN Caixas com 100 unidades</t>
  </si>
  <si>
    <t>PM DE SÃO DOMINGOS DO SUL</t>
  </si>
  <si>
    <t>PRP</t>
  </si>
  <si>
    <t>Agulha 40 x 12,018,0G1/2`` cx c/ 100un canhão rosa</t>
  </si>
  <si>
    <t>PM DE TAVARES</t>
  </si>
  <si>
    <t>AGULHA HIPODÉRMICA, ESTÉRIL, DESCARTÁVEL 40X12MM</t>
  </si>
  <si>
    <t>MUNICÍPIO DE LUNARDELLI</t>
  </si>
  <si>
    <t>84.949.668/0001-70</t>
  </si>
  <si>
    <t>MUNICÍPIO DE LUIZIANA</t>
  </si>
  <si>
    <t>43.906.605/0001-59</t>
  </si>
  <si>
    <t>Agulha 25x0,7 (22G1/0") cx/ com 100un canhão preto</t>
  </si>
  <si>
    <t>AGULHA HIPODERMICA DESCARTÁVEL 25X0,70MM CX C/100UN Caixas com 100 unidades. </t>
  </si>
  <si>
    <t>AGULHA 25X7 CX C/100</t>
  </si>
  <si>
    <t>Agulha 25x7 ( Cx C/100 )</t>
  </si>
  <si>
    <t>22.627.453/0001-85</t>
  </si>
  <si>
    <t>48.214.680/0001-72</t>
  </si>
  <si>
    <t>PM DE TOROPI</t>
  </si>
  <si>
    <t>PM DE CACEQUI</t>
  </si>
  <si>
    <t>PM DE FAZENDA VILANOVA</t>
  </si>
  <si>
    <t xml:space="preserve">Abaixador de lingua  c/ 100 unidades. De  madeira, descartável,  min. 14cm de comp.  1,50 de larg. 2 mm de  espessura, formato de  espátula.  </t>
  </si>
  <si>
    <t>PAC</t>
  </si>
  <si>
    <t>PM DE AMARAL FERRADOR</t>
  </si>
  <si>
    <t>Abaixador de língua* pcte c/ 100 un</t>
  </si>
  <si>
    <t>PM DE ERECHIM</t>
  </si>
  <si>
    <t>42.204.942/0001-31</t>
  </si>
  <si>
    <t>05.948.061/0001-07</t>
  </si>
  <si>
    <t>ABAIXADOR DE LÍNGUA PCT C/100UN</t>
  </si>
  <si>
    <t>PDE</t>
  </si>
  <si>
    <t>ABAIXADOR DE LINGUA CONSTITUIDO EM MADEIRA, PACOTE C/100.</t>
  </si>
  <si>
    <t>Fundo Municipal de Saúde de Mirim Doce</t>
  </si>
  <si>
    <t>2/2023 - PRE</t>
  </si>
  <si>
    <t>ABAIXADOR DE LÍNGUA EM MADEIRA PCT COM 100 UN</t>
  </si>
  <si>
    <t>Abocath nº 20, cx c/ 100 und</t>
  </si>
  <si>
    <t>36.757.380/0001-50</t>
  </si>
  <si>
    <t>16.699.594/0001-00</t>
  </si>
  <si>
    <t>MUNICÍPIO DE ARARUNA</t>
  </si>
  <si>
    <t>Caixa</t>
  </si>
  <si>
    <t>ABOCATH 24 cx de 100 un, canula em aço inoxidável com bisel ultra afiado atoxico e apirogenico</t>
  </si>
  <si>
    <t>50.694.319/0001-32</t>
  </si>
  <si>
    <t>PM DE ALEGRIA</t>
  </si>
  <si>
    <t>PG</t>
  </si>
  <si>
    <t>PM DE ARROIO DO TIGRE</t>
  </si>
  <si>
    <t>ABOCATH CATETER PERIFÉRICO INTRAVENOSO CX COM 100 UN TAMANHO 18G (9/25 MM-36 ML)</t>
  </si>
  <si>
    <t>Abocath nº 24, cx com 100 und.</t>
  </si>
  <si>
    <t>Abocath nº 22, cx c/ 100 und</t>
  </si>
  <si>
    <t>RL</t>
  </si>
  <si>
    <t>PM DE DERRUBADAS</t>
  </si>
  <si>
    <t>PNCP</t>
  </si>
  <si>
    <t>N/A</t>
  </si>
  <si>
    <t>87.651.345/0001-93</t>
  </si>
  <si>
    <t>PM DE DONA FRANCISCA</t>
  </si>
  <si>
    <t>Buscopam composto solução injetável im/iv</t>
  </si>
  <si>
    <t>ampola</t>
  </si>
  <si>
    <t>00.000.000/0000-00</t>
  </si>
  <si>
    <t>PM DE ROLADOR</t>
  </si>
  <si>
    <t>Processo de Dispensa</t>
  </si>
  <si>
    <t>Escopolamina + dipirona sol. Inj</t>
  </si>
  <si>
    <t>PM DE BALNEÁRIO PINHAL</t>
  </si>
  <si>
    <t>42.188.256/0001-14</t>
  </si>
  <si>
    <t>Litro</t>
  </si>
  <si>
    <t>Pinça HARTMANN 09cm retirada de corpo estranho c/ serrilha</t>
  </si>
  <si>
    <t>19.316.524/0001-14</t>
  </si>
  <si>
    <t>PINÇA HARTMANN JACARÉ, RETIRADA DE CORPO ESTRANHO, OTORRINO, PRODUZIDA EM AÇO INOXIDÁVEL COM EXTRA TRATAMENTO CONTRA OXIDAÇÃO. TAMANHO- 8,5/9CM.</t>
  </si>
  <si>
    <t>22.654.814/0001-82</t>
  </si>
  <si>
    <t xml:space="preserve">Pinça Hartmann 09 cm com serrilha. Produto confeccionado em aço inoxidável.	</t>
  </si>
  <si>
    <t>91.083.212/0001-35</t>
  </si>
  <si>
    <t>PM DE CHAPADA</t>
  </si>
  <si>
    <t>40.649.293/0001-57</t>
  </si>
  <si>
    <t>PINÇA CIRÚRGICA-PINÇA CIRÚRGICA, MODELO 1: HARTMANN, FORMATO PONTA:PONTA RETA, TIPO PONTA:SERRILHADA, HASTE:HASTE ANGULADA, COMPRIMENTO TOTAL:CERCA DE 20 CM, COMPONENTE:S/ CREMALHEIRA, MATERIAL:AÇO INOXIDÁVEL, ESTERILIDADE:ESTERILIZÁVELCATMAT BR 0474438</t>
  </si>
  <si>
    <t>PM DE TAQUARA</t>
  </si>
  <si>
    <t>26.628.908/0001-38</t>
  </si>
  <si>
    <t>PM DE SANTA CRUZ DO SUL</t>
  </si>
  <si>
    <t>PINÇA HARTMANN PARA CORPO ESTRANHO DELICADA 9 CM</t>
  </si>
  <si>
    <t>MIL</t>
  </si>
  <si>
    <t>CONDESUS - CONS. INTERM. DE DESENV. SUSTENT.- REGIÃO CAMPOS CIMA SERRA</t>
  </si>
  <si>
    <t>SULFADIAZINA DE PRATA 10MG/G (1%) CREME C/50G</t>
  </si>
  <si>
    <t>SULFADIAZINA DE PRATA, 10MG/G, CREME DERMATOLÓGICO, BISNAGA 50G</t>
  </si>
  <si>
    <t>Sulfadiazina de prata 10mg/g (1%), creme bisnaga com 50g.</t>
  </si>
  <si>
    <t>Sulfadiazina de Prata 1% creme, bisnaga 50 g</t>
  </si>
  <si>
    <t>SULFADIAZINA DE PRATA   DOSE 10MG G   CREME 50G  EMBALADA INDIVIDUALMENTE. CAIXA COM 1 BISNAGA 50G.</t>
  </si>
  <si>
    <t>Xilocaína gel 2% sem vaso constrictor c/ 30 gramas</t>
  </si>
  <si>
    <t>XILOCAINA GEL 30GR</t>
  </si>
  <si>
    <t>XILOCAÍNA , LIDOCAINA GEL 2 % 20 MG/G (P/ AMBULATORIO) uretral</t>
  </si>
  <si>
    <t>PM DE MATO LEITÃO</t>
  </si>
  <si>
    <t>CONSÓRCIO INTERMUNICIPAL DE SAÚDE DA 5A. REGIÃO DE SÁUDE DO PARANÁ - CIS5RS</t>
  </si>
  <si>
    <t>56.081.482/0001-06</t>
  </si>
  <si>
    <t>PM DE HUMAITÁ</t>
  </si>
  <si>
    <t>PM DE SEDE NOVA</t>
  </si>
  <si>
    <t>CONISA - CONS. INTERM. DE SAÚDE</t>
  </si>
  <si>
    <t>51.978.129/0001-00</t>
  </si>
  <si>
    <t>BOB</t>
  </si>
  <si>
    <t>PM DE INDEPENDÊNCIA</t>
  </si>
  <si>
    <t>05.192.522/0001-56</t>
  </si>
  <si>
    <t>53.494.246/0001-23</t>
  </si>
  <si>
    <t>Bobina</t>
  </si>
  <si>
    <t>08-2024/065</t>
  </si>
  <si>
    <t>BOBINA P/ CONGELAR ALIMENTOS BOBINA PLÁSTICA PICOTADA 3KG COM 1000 UNIDADES: SACO PLÁSTICO, TRANSPARENTE, LISO, ALTA DENSIDADE, ATÓXICO E INODORO. COM CAPACIDADE PARA 3KG E DIMENSÃO APROXIMADA DE 25 X 40 CM. APRESENTAÇÃO EM BOBINA TUBULAR COM APROXIMADAMENTE 1.000 SACOS.</t>
  </si>
  <si>
    <t>14187 - EMBALAGEM - Embalagem plástica transparente com capacidade de 3kg, 30cmx40cm em bobina picotada com 1000 unidades</t>
  </si>
  <si>
    <t>PM DE PORTO LUCENA</t>
  </si>
  <si>
    <t>14084 - BOBINA - Bobina plástica picotada 10KG</t>
  </si>
  <si>
    <t>BOBINA PLÁSTICA 10KG COM 500 UNIDADE</t>
  </si>
  <si>
    <t>PM DE NOVA PALMA</t>
  </si>
  <si>
    <t>bobina de saco plastico 40x60 cm- 10 kg picotada, para freezer, com no mínimo 400 unid.</t>
  </si>
  <si>
    <t>02.976.274/0001-46</t>
  </si>
  <si>
    <t>MUNICÍPIO DE SERTANÓPOLIS</t>
  </si>
  <si>
    <t>BOBINA DE SACO PLASTICA TRANSPARENTE PICOTADA 40X60  10KG COM 500 UND</t>
  </si>
  <si>
    <t>27.163.152/0001-61</t>
  </si>
  <si>
    <t>MUNICÍPIO DE SÃO JORGE DO PATROCÍNIO</t>
  </si>
  <si>
    <t>53.249.086/0001-57</t>
  </si>
  <si>
    <t>Prefeitura Municipal de Serra Alta</t>
  </si>
  <si>
    <t>28/2024 - PRE</t>
  </si>
  <si>
    <t>curativo fibras de (cmc) de alginato de calcio e prata tamanho 10x10 - empresa devera apresentar carta de credenciamento sgs=105189</t>
  </si>
  <si>
    <t>CURATIVO COMPOSTO DE FIBRAS DE ALGINATO DE CÁLCIO LIVRE DE SÓDIO, EM PLACA -  TAMANHO 10 CM X 10 CM. EMBALAGEM INDIVID</t>
  </si>
  <si>
    <t>12.706.448/0001-04</t>
  </si>
  <si>
    <t>PM DE MARAU</t>
  </si>
  <si>
    <t>CURATIVO ALGINATO CÁLCIO - Curativo de Alginato de Cálcio de elevada absorção para uso em feridas exudativas, embalagem individual, estéril, com dimensão aproximada de 10 X 10 cm.</t>
  </si>
  <si>
    <t>22.838.257/0001-50</t>
  </si>
  <si>
    <t>PM DE ERVAL GRANDE</t>
  </si>
  <si>
    <t>CURATIVO DE ALGINATO 10 X 10 CM - Curativo de hidrofibra de carboximetilcelulose, estéril, com alginato de cálcio e prata iônica que libera ions de prata na presença de exsudato proporcionando uma cicatrização rápida, e à medida que o exsudato é absorvido o alginato forma um gel coeso que auxilia o desbridamento autolítico, mantendo um ambiente úmido ideal para cicatrização. Tamanho 10x10cm. ("Biatain Alginato Ag" ou equivalente)</t>
  </si>
  <si>
    <t>43.269.791/0001-62</t>
  </si>
  <si>
    <t>TALA ARAMADA Conjunto com 4 peças, em EVA. Revestidas com material emborrachado, usadas para imobilização provisória de pacientes. </t>
  </si>
  <si>
    <t>07.571.682/0001-31</t>
  </si>
  <si>
    <t>21.831.246/0001-85</t>
  </si>
  <si>
    <t>Kit tala em EVA para imobilização, aramada, moldável, usada para imobilização de membros</t>
  </si>
  <si>
    <t>KIT</t>
  </si>
  <si>
    <t>09.676.256/0001-98</t>
  </si>
  <si>
    <t>MUNICÍPIO DE ENÉAS MARQUES</t>
  </si>
  <si>
    <t>PM DE EUGÊNIO DE CASTRO</t>
  </si>
  <si>
    <t>ESPARADRAPO 10CM - esparadrapo impermeável (rolo) - 10cm x 4,5m tamanho: 10cm x 4,5m. cor: branco. composição: tecido 100% algodão com resina acrílica impermeabilizante.. registro anvisa</t>
  </si>
  <si>
    <t>PM DE SANANDUVA</t>
  </si>
  <si>
    <t>ESPARADRAPO IMPERMEÁVEL, BRANCO, MEDINDO 10 cm x 4,5 m</t>
  </si>
  <si>
    <t>34.180.445/0001-12</t>
  </si>
  <si>
    <t>PM DE CRUZ ALTA</t>
  </si>
  <si>
    <t>ESPARADRAPO IMPERMEÁVEL EM ROLO, TAMANHO: 10 CM X 4,50 M</t>
  </si>
  <si>
    <t>MUNICÍPIO DE IPORÃ</t>
  </si>
  <si>
    <t>Esparadrapo impermeável branco 10cmx4,5m. Código BR0446603</t>
  </si>
  <si>
    <t>ESPARADRAPO IMPERMEÁVEL BRANCO COM TAMANHO DE 10CMX4,5M</t>
  </si>
  <si>
    <t>Fundo Municipal de Prevenção contra Sinistros de Palhoça - FUMPRESI</t>
  </si>
  <si>
    <t>594/2023 - PRE</t>
  </si>
  <si>
    <t>PM DE TENENTE PORTELA</t>
  </si>
  <si>
    <t>PM DE FONTOURA XAVIER</t>
  </si>
  <si>
    <t xml:space="preserve">Atadura de rayon 7,5cmx5m 100% rayon </t>
  </si>
  <si>
    <t>PM DE SEGREDO</t>
  </si>
  <si>
    <t>Atadura de rayon, 7,5 cm x 5 m</t>
  </si>
  <si>
    <t>Atadura de rayon 7,5cm x 5m</t>
  </si>
  <si>
    <t>PM DE SOLEDADE</t>
  </si>
  <si>
    <t>ATADURA RAYON 7,5CM X 5M ESTERIL ATADURA, TIPO 1:ELÃSTICA, MATERIAL 1:100%</t>
  </si>
  <si>
    <t>37.778.759/0001-00</t>
  </si>
  <si>
    <t>MUNICÍPIO DE JANIÓPOLIS</t>
  </si>
  <si>
    <t>Atadura Largura: 7,5 CM, Comprimento: 500 CM, Tipo Embalagem: Embalagem Individual , Material: Rayon</t>
  </si>
  <si>
    <t>Rolo 5,00 M</t>
  </si>
  <si>
    <t>26.625.474/0001-12</t>
  </si>
  <si>
    <t>HOSPITAL DAS CLIN DA UNIV FED DE UBERLÂNDIA</t>
  </si>
  <si>
    <t>PM DE DEZESSEIS DE NOVEMBRO</t>
  </si>
  <si>
    <t>MUNICÍPIO DE PONTAL DO PARANÁ</t>
  </si>
  <si>
    <t>FITA MICROPOROSA GRANDE TAMANHO MÍNIMO DE 5CMX10M, À BASE DE FIBRAS DE VISCOSE, RESINA ACRÍLICA ...</t>
  </si>
  <si>
    <t>39.840.107/0001-83</t>
  </si>
  <si>
    <t>Fundo Municipal de Saúde de Pinhalzinho</t>
  </si>
  <si>
    <t>7/2023 - PRE</t>
  </si>
  <si>
    <t>PM DE CAPÃO DO CIPÓ</t>
  </si>
  <si>
    <t>CATETER PERIFERICO, TIPO ABOCATH, NUMERO 16 caixa com 100 unidades</t>
  </si>
  <si>
    <t>PM DE ESPERANÇA DO SUL</t>
  </si>
  <si>
    <t>Fundação Hospitalar Dr. José Athanazio de Campos Novos</t>
  </si>
  <si>
    <t>PM DE MANOEL VIANA</t>
  </si>
  <si>
    <t>BLS</t>
  </si>
  <si>
    <t>MUNICÍPIO DE CAMPO DO TENENTE</t>
  </si>
  <si>
    <t>SORO RINGER COM LACTADO SISTEMA FECHADO BOLSA DE 1000 ML FRASCOS DE 1000ML CADA UNIDADE SEM GOTEJADOR.</t>
  </si>
  <si>
    <t>03.715.443/0001-57</t>
  </si>
  <si>
    <t>PM DE INHACORÁ</t>
  </si>
  <si>
    <t>PE7/2024</t>
  </si>
  <si>
    <t>Aquisição de coletor urinna sist fechado 2l.</t>
  </si>
  <si>
    <t>80.392.566/0001-45</t>
  </si>
  <si>
    <t>INSTITUTO CURITIBA DE SAÚDE</t>
  </si>
  <si>
    <t>Sonda Foley N° 14</t>
  </si>
  <si>
    <t>PM DE GENERAL CÂMARA</t>
  </si>
  <si>
    <t>SONDA FOLEY N°14, EM LATEX 100% NATURAL, SILICONIZADA, EMBALADO EM PAPEL GRAU CIRÚRGICO E ESTERILIZADO EM ÓXIDO DE ETILENO, ATÓXICO , APIROGÊNICO C/3 VIAS (30ML/CC, 4.0MM)</t>
  </si>
  <si>
    <t>SONDA FOLEY N°. 14 (2 VIAS):COMPRIMENTO 40 (+/-2) CM, 2 VIAS, COM BALÃO RESISTENTE E SIMÉTRICO, EM BORRACHA NATURAL SILICONIZADA ATÓXICA, FLEXÍVEL, ATRAUMÁTICA, DUAS VIAS, UMA VIA FUNIL E OUTRA VIA COM VÁLVULA COM PERFEITA VEDAÇÃO PARA ENCHIMENTO DE</t>
  </si>
  <si>
    <t>SONDA TRATO URINARIO  MODELO: FOLEY CALIBRE:14</t>
  </si>
  <si>
    <t>MUNICÍPIO DE CAMPINA DA LAGOA</t>
  </si>
  <si>
    <t>SONDA URETRAL FOLEY DUAS VIAS Nº 20</t>
  </si>
  <si>
    <t>sonda uretral foley nº 20- 2 vias</t>
  </si>
  <si>
    <t>LUVA PROCEDIMENTO TAMANHO P,CAIXA COM 100UN</t>
  </si>
  <si>
    <t>LUVA DE LÁTEX PARA PROCEDIMENTO, TAM P - CX C/100</t>
  </si>
  <si>
    <t>PM DE SÃO MARTINHO</t>
  </si>
  <si>
    <t>MUNICÍPIO DE CAMPINA DO SIMÃO</t>
  </si>
  <si>
    <t>PM DE BOA VISTA DO BURICÁ</t>
  </si>
  <si>
    <t>LUVA DE VINIL SEM PÓ DESCATAVEL PARA PROCEDIMENTO - TAMANHO G - CX C/ 100 UN</t>
  </si>
  <si>
    <t>PM DE IBIAÇÁ</t>
  </si>
  <si>
    <t>LUVAS P/ PROCEDIMENTO NÃO ESTÉRIL TAMANHO G Luva para procedimento não cirúrgico - de látex com pó	   amanho grande cx c/100un</t>
  </si>
  <si>
    <t>27.250.886/0001-88</t>
  </si>
  <si>
    <t>LUVA DE LÁTEX PARA PROCEDIMENTO G - CX C/100UN</t>
  </si>
  <si>
    <t>PM DE GIRUÁ</t>
  </si>
  <si>
    <t>LUVA DE PROCEDIMENTO TAMANHO G CX C/100 UNIDADES</t>
  </si>
  <si>
    <t>LUVA DE PROCEDIMENTO LÁTEX "G" CX C/ 100 UNIDADES</t>
  </si>
  <si>
    <t>MUNICÍPIO DE BOCAIÚVA DO SUL</t>
  </si>
  <si>
    <t>LUVA DE VINIL, TAMANHO G, CAIXA COM 100 UNIDADES</t>
  </si>
  <si>
    <t>PM DE FARROUPILHA</t>
  </si>
  <si>
    <t>LUVA DE VINIL PARA PROCEDIMENTO COM 100 UNIDADES, TRANSPARENTE SEM AMIDO, ANTI ALÉRGICO, TAMANHO G.</t>
  </si>
  <si>
    <t>Luva para Procedimento G - Vinil - Sem Pó (caixa com 100 unidades)</t>
  </si>
  <si>
    <t>25.463.374/0001-74</t>
  </si>
  <si>
    <t>MUNICÍPIO DE MARILENA</t>
  </si>
  <si>
    <t>SONDA DE ASPIRAÇÃO TRAQUEAL Nº6</t>
  </si>
  <si>
    <t>SONDA ASPIRAÇÃO TRAQUEAL Nº06.</t>
  </si>
  <si>
    <t>SONDA ASPIRAÇÃO TRAQUEAL NR 6</t>
  </si>
  <si>
    <t>SONDA ASPIRAÇÃO TRAQUEAL 06</t>
  </si>
  <si>
    <t>Metros Quadrados</t>
  </si>
  <si>
    <t>MUNICÍPIO DE ITAPERUÇU</t>
  </si>
  <si>
    <t>Fundo Municipal de Saúde de Rio do Sul</t>
  </si>
  <si>
    <t>60/2024 - PRE</t>
  </si>
  <si>
    <t>Prefeitura Municipal de Itajaí</t>
  </si>
  <si>
    <t>PE 325/2023</t>
  </si>
  <si>
    <t xml:space="preserve">ÁCIDOS GRAXOS + VITAMINAS 200 ML (DERSANI) </t>
  </si>
  <si>
    <t>04.932.432/0001-91</t>
  </si>
  <si>
    <t>PM DE CHUVISCA</t>
  </si>
  <si>
    <t>Óleo Dersani, embalagem de 200 ml</t>
  </si>
  <si>
    <t>22.525.517/0001-37</t>
  </si>
  <si>
    <t>PM DE PINHEIRINHO DO VALE</t>
  </si>
  <si>
    <t>Óleo Dersani 200ml.</t>
  </si>
  <si>
    <t>PM DE MIRAGUAÍ</t>
  </si>
  <si>
    <t>Dersani frasco com 200ml</t>
  </si>
  <si>
    <t xml:space="preserve">CAIXA COLETORA DE MATERIAL PERFURO CORTANTE DESCARPACK 13 LITROS </t>
  </si>
  <si>
    <t xml:space="preserve">Caixa coletora para material perfuro/cortante de papelão - Descarpack 13lt </t>
  </si>
  <si>
    <t>PM DE TUCUNDUVA</t>
  </si>
  <si>
    <t>COLETOR PARA MATERIAL PERFULO CORTANTE DESCARPACK 13 L</t>
  </si>
  <si>
    <t>Coletor de Material Perfurocortante (Descarpack) confeccionada, Coletor de Material Perfurocortante (Descarpack) confeccionada em papelão rígido com capacidade de 13litros</t>
  </si>
  <si>
    <t>9/2023 - PRE</t>
  </si>
  <si>
    <t xml:space="preserve">DETERGENTE ENZIMÁTICO. FRASCO DE 1 LITRO </t>
  </si>
  <si>
    <t>Detergente enzimático 1 litro</t>
  </si>
  <si>
    <t>DETERGENTE ENZIMÁTICO CONDICIONADO (FRASCO DE 1 LI</t>
  </si>
  <si>
    <t>PM DE LAGOÃO</t>
  </si>
  <si>
    <t>PM DE DOM PEDRO DE ALCÂNTARA</t>
  </si>
  <si>
    <t>MUNICÍPIO DE RIBEIRÃO DO PINHAL</t>
  </si>
  <si>
    <t>PE2/2024</t>
  </si>
  <si>
    <t>Fundo Municipal de Saúde de Tijucas</t>
  </si>
  <si>
    <t>6/2023 - PRE</t>
  </si>
  <si>
    <t>16/2024 - PRE</t>
  </si>
  <si>
    <t>5347	ESFIGMOMANOMETRO  ADULTO / ESFIGMOMANOMETRO  ADULTO completo</t>
  </si>
  <si>
    <t>ESFIGMOMANOMETRO ADULTO</t>
  </si>
  <si>
    <t>ESFIGMOMANÔMETRO ADULTO</t>
  </si>
  <si>
    <t>ESFIGNOMANOMETRO ADULTO</t>
  </si>
  <si>
    <t>Fixador citológico, spray, frasco com 100ml</t>
  </si>
  <si>
    <t>PM DE PICADA CAFÉ</t>
  </si>
  <si>
    <t>FIXADOR CELULAR EM SPRAY, FRASCO 100ML (CITOPATOLOGICO)</t>
  </si>
  <si>
    <t>Fixador citológico válvula atom, spray - Frasco com 100 ml.</t>
  </si>
  <si>
    <t>Fixador celular SPRAY 100ml Fixador celular aerosol 100 ml/70 gr</t>
  </si>
  <si>
    <t>FIXADOR CITOLÓGICO AEROSOL SPRAY, FRASCO COM 100ML</t>
  </si>
  <si>
    <t>Fundo Municipal de Saúde de Morro Grande</t>
  </si>
  <si>
    <t>LAMINA PARA CITOPATOLOGIA COM EXTREMIDADE FOSCA CAIXA C/ 50 UN</t>
  </si>
  <si>
    <t>LÂMINA MICROSCÓPIA. APROXIMADAMENTE 26X76MM, COM EXTREMIDADE FOSCA. CAIXA COM 50 UNIDADES.</t>
  </si>
  <si>
    <t>LAMINAS SIMPLES COM EXTREMIDADE FOSCA CAIXA COM 50 UNI</t>
  </si>
  <si>
    <t>Prefeitura Municipal de Balneário Camboriú</t>
  </si>
  <si>
    <t>027/2024 - RP</t>
  </si>
  <si>
    <t>LÂMINA FOSCA PARA PREVENTIVO CX C/ 50 UN</t>
  </si>
  <si>
    <t>ESPÉCULO  "P"  SEM LUBRIFICANTE</t>
  </si>
  <si>
    <t>PM DE NOVO CABRAIS</t>
  </si>
  <si>
    <t>(BR0479758) ESPÉCULO VAGINAL DE POLIESTILENO CRISTAL NÃO LUBRIFICADO DESCARTÁVEL TAMANHO P.</t>
  </si>
  <si>
    <t>30.888.187/0001-72</t>
  </si>
  <si>
    <t>PM DE CIDREIRA</t>
  </si>
  <si>
    <t>Espéculo vaginal, tam. M</t>
  </si>
  <si>
    <t>ESPÉCULO DESCARTÁVEL TAM.(M)</t>
  </si>
  <si>
    <t xml:space="preserve">ESPECULO VAGINAL DESCARTAVEL TAM M </t>
  </si>
  <si>
    <t>Especulo vaginal material: polietileno Tam. M</t>
  </si>
  <si>
    <t>Fundo Municipal de Saúde de Itapema</t>
  </si>
  <si>
    <t>PE67/2023</t>
  </si>
  <si>
    <t>78.742.491/0001-33</t>
  </si>
  <si>
    <t>32.593.430/0001-50</t>
  </si>
  <si>
    <t>PM DE CARLOS BARBOSA</t>
  </si>
  <si>
    <t>EXTENSOR MULTIVIAS COM CLAMP (2VIAS COM CLAMP/TUBO FLEXIVEL/ESTÉRIL)</t>
  </si>
  <si>
    <t>MUNICÍPIO DE MARUMBI</t>
  </si>
  <si>
    <t>PM DE PIRAPÓ</t>
  </si>
  <si>
    <t>FIO DE SUTURA 3-0 Fio de Sutura de Nylon Preto 3.0 Ag. 2cm, triangular. 24 unidades. Validade mínima 12 meses data da entrega da mercadoria ao Município.</t>
  </si>
  <si>
    <t>01.735.549/0001-97</t>
  </si>
  <si>
    <t>PM DE VILA NOVA DO SUL</t>
  </si>
  <si>
    <t>PM DE PRESIDENTE LUCENA</t>
  </si>
  <si>
    <t>Pessoas</t>
  </si>
  <si>
    <t>MUNICÍPIO DE PLANALTO</t>
  </si>
  <si>
    <t>Processo Inexigibilidade</t>
  </si>
  <si>
    <t>Eletrodo para monitorização de ECG, uso adulto e pediátrico, descartável, pacote com 50 unidades</t>
  </si>
  <si>
    <t>ELETRODO ECG  ELETRODO DESCARTÁVEL PARA ELETROCARDIOGRAMA ADULTO E INFANTIL, PACOTE COM 50 UNIDADES</t>
  </si>
  <si>
    <t>ELETRODO DESCARTAVEL P/ ECG (AD./INF.) PCT COM 50 UN ELETRODO</t>
  </si>
  <si>
    <t>12205 - ALGODÃO - Algodão branco 500gr</t>
  </si>
  <si>
    <t>15.508.827/0001-88</t>
  </si>
  <si>
    <t>PM DE NOVA CANDELÁRIA</t>
  </si>
  <si>
    <t>MUNICÍPIO DE CANTAGALO</t>
  </si>
  <si>
    <t>ALGODÃO HIDRÓFILO 500GR Não estéril, 100% algodão, peso líquido: 500 g ramas.</t>
  </si>
  <si>
    <t>MUNICÍPIO DE GOIOXIM</t>
  </si>
  <si>
    <t>Algodão Hidrófilo rolo com 500gr</t>
  </si>
  <si>
    <t>39.592.821/0001-08</t>
  </si>
  <si>
    <t>MUNICÍPIO DE TUNAS DO PARANÁ</t>
  </si>
  <si>
    <t>PM DE GLORINHA</t>
  </si>
  <si>
    <t>2493	MASCARA HUDSON ADULTO COM RESERVATORIO / MASCARA ALTA CONCENTRAÇÃO AULTO</t>
  </si>
  <si>
    <t>MASCARA DE OXIGENIO ALTA CONCENTRAÇÃO COM RESERVATÓRIO  E TUBO MD T ADULTO</t>
  </si>
  <si>
    <t>Fundo Municipal de Saúde de Praia Grande</t>
  </si>
  <si>
    <t>1/2023 - PRE</t>
  </si>
  <si>
    <t>Betametasona, Dipropionato + fosfato dissódico 5 mg/ml + 2 mg/ml</t>
  </si>
  <si>
    <t>PM DE TAPERA</t>
  </si>
  <si>
    <t>MÁSCARA DE OXIGÊNIO HUDSON INFANTIL COM RESERVATÓRIO</t>
  </si>
  <si>
    <t>PM DE CAMPO NOVO</t>
  </si>
  <si>
    <t>LENÇOL DESCARTÁVEL USO HOSPITALAR, 100% FIBRA CELULOSE NATURAL, CERCA DE 70 CM X 50 M, EM ROLO</t>
  </si>
  <si>
    <t>52.415.955/0001-03</t>
  </si>
  <si>
    <t>Lençol de papel descartável ROLO tamanho 70 cm largura por 50 metros</t>
  </si>
  <si>
    <t>Lençol de papel  descartável em  rolo(bobina)70cmx50m,  separados por picote.</t>
  </si>
  <si>
    <t>Lençol de papel descartável em rolo, 70cm X 50m,cor branca, embalagem individual.Com número e registro na ANVISA.</t>
  </si>
  <si>
    <t>LENÇOL DESCARTÁVEL USO HOSPITALAR  100% FIBRA CELULOSE 70CMX50M ROLO</t>
  </si>
  <si>
    <t>LENÇOL DESCARTÁVEL TIPO ROLO 70 CM X 50 MT COR BRANCA   LENÇOL DESCARTÁVEL TIPO ROLO 70 CM X 50 MT COR BRANCA</t>
  </si>
  <si>
    <t>TERMOMETRO CLÍNICO DIGITAL - DESLIGAMENTO AUTOMÁTICO; A PROVA D'ÁGUA; RESULTADO EM ATÉ 1 MINUTO; COM MEMÓRIA DA ÚLTIMA MEDIÇÃO; INMETRO. UNIDADE.</t>
  </si>
  <si>
    <t>TERMOMETRO CLINICO DIGITAL</t>
  </si>
  <si>
    <t>39.346.590/0001-44</t>
  </si>
  <si>
    <t>MUNICÍPIO DE DIAMANTE D'OESTE</t>
  </si>
  <si>
    <t>TERMOMETRO CLINICO DIGITAL APROVADO PELO IMETRO</t>
  </si>
  <si>
    <t>Fundo Municipal de Saúde de Ituporanga</t>
  </si>
  <si>
    <t>88/2024 - PRD</t>
  </si>
  <si>
    <t>33.068.320/0001-32</t>
  </si>
  <si>
    <t>Oximetro de Pulso portatil/Mesa - Com tela de cristal liquido e capaz de ser utilizado em qualquer ambiente, com baterias recarregáveis que duram até 8h, tela com curva pletismográfica, sensor para utilização em pacientes adultos, pediátricos e neona</t>
  </si>
  <si>
    <t>10.955.575/0001-11</t>
  </si>
  <si>
    <t>Oximetro de pulso portátil adulto, pediátrico e neonatal. Deve  possibilitar avaliar e monitorar com precisão no minímo: a saturação do oxigênio (SPO2), Frequência e Qualidade do Pulso, Frequência Cardíaca por Minuto (BPM), Curva Pletismográfica e I</t>
  </si>
  <si>
    <t>MUNICÍPIO DE CORONEL DOMINGOS SOARES</t>
  </si>
  <si>
    <t>ÓCULOS NASAL PEDIATRICO FABRICADO EM PVC, ATÓXICO, ESTÉRIL, EMBALADO INDIVIDUALMENTE.</t>
  </si>
  <si>
    <t>CATETER TIPO OCULOS NASAL PEDIATRICO PARA OXIGENIO</t>
  </si>
  <si>
    <t>Cateter Nasal tipo oculos Infantil</t>
  </si>
  <si>
    <t>CJ</t>
  </si>
  <si>
    <t>CATETER NASAL PEDIATRICO DE SILICONE P/ OXIGÊNIO - TIPO ÓCULOS</t>
  </si>
  <si>
    <t>SERVIÇO NACIONAL DE APRENDIZAGEM COMERCIAL</t>
  </si>
  <si>
    <t>Colar cervical AMBU, ajustável na altura (16 ajustes) perfil ACE, adulto.</t>
  </si>
  <si>
    <t>COLAR CERVICAL AJUSTAVEL COM 16 POSIÇÕES ADULTO</t>
  </si>
  <si>
    <t>CONSORCIO INTERMUNICIPAL DE URGENCIA E EMERGENCIA DO NOROESTE DO PARANA</t>
  </si>
  <si>
    <t>Betametasona (dipropionato 5mg/mL + fosfato dissódico 2mg/mL) injetável</t>
  </si>
  <si>
    <t>PM DE BARRA DO QUARAÍ</t>
  </si>
  <si>
    <t xml:space="preserve">Pinça anatômica ? reta, sem dente 10 cm, inox, para uso geral  </t>
  </si>
  <si>
    <t>BR0471689- Tesoura iris curva, confeccionada em aço inox, autoclavável, tamanho 11,5cm.</t>
  </si>
  <si>
    <t>23.460.299/0001-62</t>
  </si>
  <si>
    <t>Pinça Foerster p/ assépsia reta em aço inox ABC 24cm</t>
  </si>
  <si>
    <t>Pinça Foerster 24cm Reta c/ Serrilha</t>
  </si>
  <si>
    <t>32.830.196/0001-38</t>
  </si>
  <si>
    <t>MUNICÍPIO DE LIDIANÓPOLIS</t>
  </si>
  <si>
    <t>MUNICÍPIO DE CORBÉLIA</t>
  </si>
  <si>
    <t>PINÇA FOERSTER RETA 18 CM</t>
  </si>
  <si>
    <t>Fundo Municipal de Saúde de Ponte Alta</t>
  </si>
  <si>
    <t>DL19/2024</t>
  </si>
  <si>
    <t>PINÇA FOERSTER RETA 18CM</t>
  </si>
  <si>
    <t>PE15/2023</t>
  </si>
  <si>
    <t>TESTE RÁPIDO DENGUE DUO NS1/IGG IGM COMBO caixa C/25</t>
  </si>
  <si>
    <t>CONSIM - CONSORCIO DE SAUDE INTER-MUNICIPAL</t>
  </si>
  <si>
    <t>Fundo Municipal de Saúde de Rio das Antas</t>
  </si>
  <si>
    <t>6/2024 - PRD</t>
  </si>
  <si>
    <t>MUNICÍPIO DE GUAÍRA</t>
  </si>
  <si>
    <t>Teste rápido para Coronavírus (COVID-19).  Teste rápido para Coronavírus (COVID-19). Imunoensaio cromatográfico rápido para detecção qualitativa do antígeno de COVID-19 em amostras de swab nasofaríngeo. Resultado em 10 minutos. Conteúdo: dispositivo</t>
  </si>
  <si>
    <t>REAGENTE PARA DIAGNÓSTICO CLÍNICO 7, TIPO:CONJUNTO COMPLETO, TIPO DE ANÁLISE :QUALITATIVO ANTÍGENO CORONAVÍRUS COVID-19, APRESENTAÇÃO :TESTE, MÉTODO :IMUNOCROMATOGRAFIA, TESTE RÁPIDO SWAB, CAIXA COM 20 UNIDADES</t>
  </si>
  <si>
    <t>MUNICÍPIO DE SÃO JERÔNIMO DA SERRA</t>
  </si>
  <si>
    <t>SOLUÇÃO DESINFECTANTE E DEGERMANTE A BASE DEDIGLUCONATO DE CLOREXIDINA 2% + TENSOATIVOS USOHOSPITALAR. FRASCO 1L.</t>
  </si>
  <si>
    <t>Clorexidina 2% solução Degermante litro. Código BR0269876</t>
  </si>
  <si>
    <t>Clorexidina aquosa 0,2%, 1 litro, solução de Digliconato de Clorexidina 0,2% com tensoativos, antisséptico tópico</t>
  </si>
  <si>
    <t>09.394.821/0001-24</t>
  </si>
  <si>
    <t>PM DE TRÊS PASSOS</t>
  </si>
  <si>
    <t>CLOREXIDINA 0,2%, SOLUÇÃO AQUOSA, 1000 ML . -</t>
  </si>
  <si>
    <t>SOLUÇÃO AQUOSA DE CLOREXIDINA 0,2 %</t>
  </si>
  <si>
    <t>Clorexidina Aquosa 0,2%</t>
  </si>
  <si>
    <t>PM DE CAÇAPAVA DO SUL</t>
  </si>
  <si>
    <t>MUNICÍPIO DE RIO NEGRO</t>
  </si>
  <si>
    <t>UNI</t>
  </si>
  <si>
    <t>Fundo Municipal de Saúde de Criciúma</t>
  </si>
  <si>
    <t>SELADORA DE 30 CM BIVOLT, COMPACTA, 2 ANOS DE GARANTIA,   SUPORTE PARA BOBINAS DE ATÉ 30CM, LEDS INDICATIVOS E BIPS   QUE INDICAM O MOMENTO EXATO DA SELAGEM. INDICADA PARA   SELAGEM DE ENVELOPES PRÓPRIOS PARA ESTERILIZAÇÃO (FILME   PLÁSTICO/PAPEL);·RESISTÊNCIA PTC BLINDADA COM CONTROLE   AUTOMÁTICO DE TEMPERATURA; BIVOLT AUTOMÁTICO SISTEMA   INTEGRADO DE CORTE EM AMBAS AS DIREÇÕES; .ACIONAMENTO   POR MEIO DE ALAVANCA COM TRAVA; .SISTEMA   MICROCONTROLADO; .SISTEMA DE AVISOS COM LED'S INDICATIVOS   E BIPS SONOROS, NO TECLADO DE MEMBRANA; ·DESLIGAMENTO   AUTOMÁTICO EM CASO DE INATIVIDADE POR 60 MINUTOS;  ·POTÊNCIA: 80 W; ·ÁREA DE SELAGEM (COMPRIMENTO): 30 CM;  ·ESPESSURA DE SELAGEM: 12 MM; .COMPACTA, DIMENSÕES (L X A X   P): 44,2 X 12,5 X 30,5 CM.</t>
  </si>
  <si>
    <t>SELADORA BIVOLT - SISTEMA INTEGRADO DE CORTES EM AMBAS AS DIREÇÕES; CONTROLE AUTOMÁTICO DE TEMPERATURA; DESLIGAMENTO AUTOMÁTICO APÓS INATIVIDADE; SISTEMA DE AVISOS COM LEDS E BIPS; DESIGN MODERNO; BIVOLT AUTOMÁTICO 110 V E 240 V. UNIDADE.</t>
  </si>
  <si>
    <t>SELADORA - PARA SELAR EMBALAGEM DE GRAU CIRÚRGICO. PARA A SELAGEM DE EMBALAGENS (PAPEL/PLÁSTICO) PRÓPRIAS PARA ESTERILIZAÇÃO EM AUTOCLAVES A VAPOR. - RESISTÊNCIA PTC BLINDADA COM CONTROLE AUTOMÁTICO DE TEMPERATURA. - BIVOLT AUTOMÁTICO (110 V - 240 V). - SISTEMA INTEGRADO DE CORTE EM AMBAS AS DIREÇÕES. - ACIONAMENTO POR MEIO DE ALAVANCA COM TRAVA. - SISTEMA MICROCONTROLADO PARA MAIOR PRECISÃO NO TEMPO DE SELAGEM. - SISTEMA DE AVISOS COM LED&amp;#39;S INDICATIVOS E BIPS SONOROS, NO TECLADO DE MEMBRANA. - DESLIGAMENTO AUTOMÁTICO EM CASO DE INATIVIDADE POR 30 MINUTOS. - POTÊNCIA: 80 W. ÁREA DE SELAGEM (COMPRIMENTO): 30 CM. - ESPESSURA DE SELAGEM: 12 MM</t>
  </si>
  <si>
    <t>42.581.113/0001-78</t>
  </si>
  <si>
    <t>PM DE SANTIAGO</t>
  </si>
  <si>
    <t>SELADORA DE PAPEL GRAU - resistência PTC blindada com controle automático de temperatura, bivolt automático (110-240V), sistema integrado de corte em ambas as direções, acionamento por meio de alavanca com trava, sistema micro controlado para maior precisão no tempo de selagem, sistema de avisos com LEDS, indicativos e bips sonoros, no teclado de membrana, desligamento automático em caso de inatividade por 30 minutos, potência: 80 W, área de selagem (comprimento) 30 cm, espessura de selagem 12 m</t>
  </si>
  <si>
    <t>PM DE UNISTALDA</t>
  </si>
  <si>
    <t>SELADORA DESENVOLVIDA PARA SELAGEM DE EMBALAGENS (PAPEL/PLÁSTICO) PRÓPRIAS PARA ESTERILIZAÇÃO EM AUTOCLAVES A VAPOR, RESISTÊNCIA PTC BLINDADA COM CONTROLE AUTOMÁTICO DE TEMPERATURA, BIVOLT AUTOMÁTICO (110 V - 240 V),SISTEMA INTEGRADO DE CORTE EM AMBA</t>
  </si>
  <si>
    <t>Diazepan 5mg/ml ampola c/2ml</t>
  </si>
  <si>
    <t>DIAZEPAN 5MG/ML SOLUÇÃO INJETÁVEL - AMPOLA 2ML - BR 0267194.</t>
  </si>
  <si>
    <t>Panvel</t>
  </si>
  <si>
    <t>Pague Menos</t>
  </si>
  <si>
    <t>Consulta Remédios</t>
  </si>
  <si>
    <t>Farmacias App</t>
  </si>
  <si>
    <t>Drogasil.com.br</t>
  </si>
  <si>
    <t>30/01/25 10:01</t>
  </si>
  <si>
    <t>Drogaria São Paulo</t>
  </si>
  <si>
    <t>DrogaRaia.com.br</t>
  </si>
  <si>
    <t>Água Oxigenada 10 Volumes 1 Litro</t>
  </si>
  <si>
    <t>Dental Cremer</t>
  </si>
  <si>
    <t>https://www.google.com/url?url=https://www.dentalcremer.com.br/agua-oxigenada-10-volumes-rioquimica-295603.html%3Fsrsltid%3DAfmBOopcNBCoy1XKJPJI8bUN6mfFd7F71eKR9Y-AI7nztYWfCCMsCNEmfTw&amp;rct=j&amp;q=&amp;esrc=s&amp;opi=95576897&amp;sa=U&amp;ved=0ahUKEwizgP-xwJ2LAxWDs5UCHT3CAKkQguUECPYH&amp;usg=AOvVaw2Q6abl_HkBWq-M2Z_O6hkg</t>
  </si>
  <si>
    <t>Farmax Agua Oxigenada Volume 10 Ação Antisséptica 1 Litro</t>
  </si>
  <si>
    <t>Essência Brasileira</t>
  </si>
  <si>
    <t>https://www.google.com/url?url=https://www.essenciabrasileira.com.br/produto/farmax-agua-oxigenada-volume-10-acao-antisseptica-1-litro-2/%3Fsrsltid%3DAfmBOopVFxgGChbgn9xAhEU5b4vkTg9jDtrwUpwK4lTs9dFseT349k9jXDA&amp;rct=j&amp;q=&amp;esrc=s&amp;opi=95576897&amp;sa=U&amp;ved=0ahUKEwizgP-xwJ2LAxWDs5UCHT3CAKkQgOUECIUI&amp;usg=AOvVaw17tqC1BR5Nk-8Ww6rtEz18</t>
  </si>
  <si>
    <t>Água Oxigenada 10 Volumes 1 Litro - Farmax</t>
  </si>
  <si>
    <t>https://www.google.com/url?url=https://consultaremedios.com.br/agua-oxigenada-farmax/10-volumes-frasco-com-1l-de-solucao-de-uso-dermatologico-1/p&amp;rct=j&amp;q=&amp;esrc=s&amp;opi=95576897&amp;sa=U&amp;ved=0ahUKEwizgP-xwJ2LAxWDs5UCHT3CAKkQguUECKEI&amp;usg=AOvVaw2rUCnr-QAxTSaWRIjwKcYQ</t>
  </si>
  <si>
    <t>30/01/25 10:02</t>
  </si>
  <si>
    <t>Soro Fisiológico Cloreto De Sódio 0,9% Frasco 100ml Fresenius</t>
  </si>
  <si>
    <t>Suturas Online</t>
  </si>
  <si>
    <t>https://www.google.com/url?url=https://loja.suturasonline.com.br/medicamentos/soro-fisiologico-0-9-100ml-fresenius%3Fparceiro%3D6025%26srsltid%3DAfmBOoq5ARXzc2JK819GXPWsWKLqoxo9FsyOxuqKm0cimsGyO3wy-BERz9g&amp;rct=j&amp;q=&amp;esrc=s&amp;opi=95576897&amp;sa=U&amp;ved=0ahUKEwigpYvAwJ2LAxXGqpUCHZlCDogQguUECLEH&amp;usg=AOvVaw1XHqfGP1irZ3OR1Fa1kPAV</t>
  </si>
  <si>
    <t>Soro Fisiológico 0,9% Bolsa 100ml - JP Indústria</t>
  </si>
  <si>
    <t>Medserv Suprimentos Médico-Hospitalares</t>
  </si>
  <si>
    <t>https://www.google.com/url?url=https://www.medserv-sp.com.br/product-page/soro-fisiol%25C3%25B3gico-09-bolsa-100ml--jp-ind%25C3%25BAstria%3Futm_source%3Dgoogle%26utm_medium%3Dwix_google_feed%26utm_campaign%3Dfreelistings%26srsltid%3DAfmBOop_u68906qxv36s3qVd9y9eic0Spyw1ParSawYY-lt7Kv_20mOCS-E&amp;rct=j&amp;q=&amp;esrc=s&amp;opi=95576897&amp;sa=U&amp;ved=0ahUKEwigpYvAwJ2LAxXGqpUCHZlCDogQgOUECMwH&amp;usg=AOvVaw2qiot9oTqBoFmTx35LOJVl</t>
  </si>
  <si>
    <t>Soro Fisiológico (250ml)</t>
  </si>
  <si>
    <t>Terra Mater Agro &amp; Pet</t>
  </si>
  <si>
    <t>https://www.google.com/url?url=https://terramateragro.com.br/produtos/soro-fisiologico/%3Fvariant%3D782732329%26pf%3Dmc%26srsltid%3DAfmBOopZrk-IdnFPe9FuUBmh_FeXUDbmaZK-2qrI3QbkaOvy2WrCNArYUOA&amp;rct=j&amp;q=&amp;esrc=s&amp;opi=95576897&amp;sa=U&amp;ved=0ahUKEwi66bfGwJ2LAxWwppUCHZ2rGhgQgOUECIIH&amp;usg=AOvVaw2jG5IGMNKdzauyQodSM-tL</t>
  </si>
  <si>
    <t>Soro Fisiológico 0,9% 250ml para Reposição de Eletrólitos - JP</t>
  </si>
  <si>
    <t>agroshopng</t>
  </si>
  <si>
    <t>https://www.google.com/url?url=https://www.agroshopng.com.br/produtos/soro-fisiologico-09-250ml-para-reposicao-de-eletrolitos/%3Fsrsltid%3DAfmBOorHr_IeiSX_Z_CSbj4tC6cB1agvBJ9YmUsoaXU1MAoIBlXDYQi-1sU&amp;rct=j&amp;q=&amp;esrc=s&amp;opi=95576897&amp;sa=U&amp;ved=0ahUKEwi66bfGwJ2LAxWwppUCHZ2rGhgQgOUECJoH&amp;usg=AOvVaw1aOU894XpXkDucbm_x68op</t>
  </si>
  <si>
    <t>Mercado Livre</t>
  </si>
  <si>
    <t>Tiras De Glicemia C/50 On Call Plus</t>
  </si>
  <si>
    <t>https://www.google.com/url?url=https://www.mercadolivre.com.br/tiras-para-medico-de-glicose-medlevensohn-on-call-plus-ii-50un-cor-azul/p/MLB22768158%3Fmatt_tool%3D18956390%26utm_source%3Dgoogle_shopping%26utm_medium%3Dorganic%26pdp_filters%3Ditem_id%253AMLB3617367073%26from%3Dgshop&amp;rct=j&amp;q=&amp;esrc=s&amp;opi=95576897&amp;sa=U&amp;ved=0ahUKEwj52LrbwJ2LAxXarpUCHV0BGkYQguUECL4H&amp;usg=AOvVaw1H7Qf__fyCmKbH7v7LM7WJ</t>
  </si>
  <si>
    <t>30/01/25 10:03</t>
  </si>
  <si>
    <t>Amazon.com.br - Seller</t>
  </si>
  <si>
    <t>Tira Para Glicose/Glicemia Cx C/ 50 Und. On Call Plus</t>
  </si>
  <si>
    <t>Genoma Empreendimentos Ltda</t>
  </si>
  <si>
    <t>https://www.google.com/url?url=https://www.genomadx.com.br/tira-glicose-sangue-cx-50-365/p%3Fsrsltid%3DAfmBOoqbUp8HMEgRIXxvsw9SBnCPt2MQbJzDY1k3GW6DspiRKq7gT9_Nyl0&amp;rct=j&amp;q=&amp;esrc=s&amp;opi=95576897&amp;sa=U&amp;ved=0ahUKEwj52LrbwJ2LAxXarpUCHV0BGkYQguUECOcH&amp;usg=AOvVaw1leBo6nb8xcjwbTBX-1u7a</t>
  </si>
  <si>
    <t>Seringa Sem Agulha Luer Slip Descarpack 20ml</t>
  </si>
  <si>
    <t>https://www.google.com/url?url=https://www.drogaraia.com.br/seringa-descarpack-20ml-luer-slip-sem-agulha-unidade-713798.html%3Fsrsltid%3DAfmBOoqN439ws0wLhmK7ilOtjW381lkVoGOyVZduCY04o5OTwfLYvJctjNQ&amp;rct=j&amp;q=&amp;esrc=s&amp;opi=95576897&amp;sa=U&amp;ved=0ahUKEwipvtniwJ2LAxVMpZUCHRIRPAMQguUECOUG&amp;usg=AOvVaw3YCDBz46DWL5EHCtHzKfdl</t>
  </si>
  <si>
    <t>Seringa 20ml Sem Agulha Luer Lock Descarpack</t>
  </si>
  <si>
    <t>https://www.google.com/url?url=https://www.drogariasaopaulo.com.br/seringa-descartavel-descarpack-20-ml---luer-lock---sem-agulha-935167531/p%3Fidsku%3D935167511%26utm_source%3Dgoogle%26utm_medium%3Dcpc%26utm_campaign%3Dgoogle-shp&amp;rct=j&amp;q=&amp;esrc=s&amp;opi=95576897&amp;sa=U&amp;ved=0ahUKEwipvtniwJ2LAxVMpZUCHRIRPAMQguUECPIG&amp;usg=AOvVaw0OOtXHqX7x-R-S3GtuEQbW</t>
  </si>
  <si>
    <t>Seringa Descartável Procare - Luer Slip - Sem Agulha - 20 Ml</t>
  </si>
  <si>
    <t>Enutri</t>
  </si>
  <si>
    <t>https://www.google.com/url?url=https://enutri.com.br/products/seringa-descartavel-sem-agulha-20ml-procare-bio-med%3Fvariant%3D44461380960448%26country%3DBR%26currency%3DBRL%26utm_medium%3Dproduct_sync%26utm_source%3Dgoogle%26utm_content%3Dsag_organic%26utm_campaign%3Dsag_organic%26srsltid%3DAfmBOoofywDMympNbgTcLHcM8HOVlgG-Mm5xjq1mneW1o6W_Ka1cuJuYe9Q&amp;rct=j&amp;q=&amp;esrc=s&amp;opi=95576897&amp;sa=U&amp;ved=0ahUKEwipvtniwJ2LAxVMpZUCHRIRPAMQguUECJkH&amp;usg=AOvVaw0jYoSGGQri-KgKf8z18WcW</t>
  </si>
  <si>
    <t>Seringa Slip Descarpack (10ml-Sem-Agulha)</t>
  </si>
  <si>
    <t>https://www.google.com/url?url=https://www.drogasil.com.br/seringa-descarpack-10ml-luer-slip-sem-agulha-unidade-716913.html%3Fsrsltid%3DAfmBOooT7swK7-DSrqdYw1Co7L68M1kTTjoCVfiXiI7ro-5ytDlWGepRj7Y&amp;rct=j&amp;q=&amp;esrc=s&amp;opi=95576897&amp;sa=U&amp;ved=0ahUKEwiZh6DpwJ2LAxWfpJUCHYtYOjcQguUECIYH&amp;usg=AOvVaw0LPHecHOYFm2W7ksYg6vCI</t>
  </si>
  <si>
    <t>Seringa Procare 10ml Luer Slip Sem Agulha</t>
  </si>
  <si>
    <t>https://www.google.com/url?url=https://www.paguemenos.com.br/seringa-procare-10ml-luer-slip-sem-agulha-unidade-16984h570702tg22/p%3Fskuid%3D113268%26srsltid%3DAfmBOor3hcxzbmx9XGsCdg2KXQL9xBnAwiYFwMY4j4sdmudEP23BzLTgr8w&amp;rct=j&amp;q=&amp;esrc=s&amp;opi=95576897&amp;sa=U&amp;ved=0ahUKEwiZh6DpwJ2LAxWfpJUCHYtYOjcQguUECJIH&amp;usg=AOvVaw3dFhEWEtsVRslPLNAux2QU</t>
  </si>
  <si>
    <t>Seringa 10ml Sem Agulha Luer Lock - Descarpack</t>
  </si>
  <si>
    <t>https://www.google.com/url?url=https://www.drogariasaopaulo.com.br/seringa-descartavel-descarpack-10-ml---luer-lock---sem-agulha-935167535/p%3Fidsku%3D935167515%26utm_source%3Dgoogle%26utm_medium%3Dcpc%26utm_campaign%3Dgoogle-shp&amp;rct=j&amp;q=&amp;esrc=s&amp;opi=95576897&amp;sa=U&amp;ved=0ahUKEwiZh6DpwJ2LAxWfpJUCHYtYOjcQguUECKAH&amp;usg=AOvVaw0LWXzB7yM3pqElgbQm-Ot_</t>
  </si>
  <si>
    <t>Seringa Descartável 5ml Slip Sem Agulha Descarpack</t>
  </si>
  <si>
    <t>https://www.google.com/url?url=https://www.paguemenos.com.br/seringa-descarpack-5ml-luer-slip-sem-agulha-unidade-16z9845k71d15275/p%3Fskuid%3D113261%26srsltid%3DAfmBOopY1WUSDoX_5PYYAhkzoI1Z8jbBQVZfHhbtU6Zp-PUKFFtVUFHF5S8&amp;rct=j&amp;q=&amp;esrc=s&amp;opi=95576897&amp;sa=U&amp;ved=0ahUKEwiFuo_wwJ2LAxWArZUCHaXDGrwQguUECN4G&amp;usg=AOvVaw1EJKbvBwnjhjlSrJZ-C8Zb</t>
  </si>
  <si>
    <t>Seringa Sem Agulha Bd Luer Slip 5ml</t>
  </si>
  <si>
    <t>Santa Apolônia Hospitalar</t>
  </si>
  <si>
    <t>https://www.google.com/url?url=https://www.santaapolonia.com.br/produtos/seringa-descartavel-sem-agulha-bd-748700%3Fsrsltid%3DAfmBOoqqdFr0n-1pRAkKyYXbWdgGZk7QX1M93tnWp0xWJqfx7ccvwtyxBbE&amp;rct=j&amp;q=&amp;esrc=s&amp;opi=95576897&amp;sa=U&amp;ved=0ahUKEwiFuo_wwJ2LAxWArZUCHaXDGrwQguUECIUH&amp;usg=AOvVaw2_oPGuTIeq3mYfc8JMLP84</t>
  </si>
  <si>
    <t>Medjet - Produtos para Saúde.</t>
  </si>
  <si>
    <t>30/01/25 10:04</t>
  </si>
  <si>
    <t>Magazine Luiza</t>
  </si>
  <si>
    <t>Agulha Hipodérmica Descartavel Caixa Com 100 Unidades Solidor 40 X 12</t>
  </si>
  <si>
    <t>https://www.google.com/url?url=https://www.drogaraia.com.br/agulha-hipodermica-descartavel-caixa-com-100-unidades-solidor-40-x-12-837095.html%3Fsrsltid%3DAfmBOooGYosLO_Z1hHNP58Eb5m5SRNNPUhm4z-l82me1cEW4byQ7JUtOUpY&amp;rct=j&amp;q=&amp;esrc=s&amp;opi=95576897&amp;sa=U&amp;ved=0ahUKEwjGspv-wJ2LAxVPrJUCHSt9AWEQgOUECIwG&amp;usg=AOvVaw3hnA8ER5bmT9jtLvf6ftXO</t>
  </si>
  <si>
    <t>cirurgicalucena.com.br</t>
  </si>
  <si>
    <t>Agulha Hipodérmica Descartável 40X12mm 100Un - Descarpack</t>
  </si>
  <si>
    <t>Sinete Cirurgica</t>
  </si>
  <si>
    <t>https://www.google.com/url?url=https://www.sinetecirurgica.com.br/agulha-hipodermica-descartavel-40x12mm-100un-descarpack-p33832%3Futm_source%3Dgoogle%26utm_medium%3Dcpc%26utm_campaign%3Dlojavirtual%26srsltid%3DAfmBOor99q0Eq_s_n5CCm1E5UvTR4XSIQF9Hxjdu8m3juajzkfza2MvyAKM&amp;rct=j&amp;q=&amp;esrc=s&amp;opi=95576897&amp;sa=U&amp;ved=0ahUKEwjGspv-wJ2LAxVPrJUCHSt9AWEQgOUECKMG&amp;usg=AOvVaw3ONDmdL1LaKvr-H0Jv791E</t>
  </si>
  <si>
    <t>Agulha Descartável 25x0,70 mm com 100 unidades - Descarpack</t>
  </si>
  <si>
    <t>https://www.google.com/url?url=https://www.medserv-sp.com.br/product-page/agulha-descart%25C3%25A1vel-25x7-com-100-unidades-descarpack%3Futm_source%3Dgoogle%26utm_medium%3Dwix_google_feed%26utm_campaign%3Dfreelistings%26srsltid%3DAfmBOoqvK-eIRBxZDkrKNEA0Y6YSi1uxEtgLHBOpA1hC53lMjAVrWDfFGtw&amp;rct=j&amp;q=&amp;esrc=s&amp;opi=95576897&amp;sa=U&amp;ved=0ahUKEwjF2sWEwZ2LAxWDppUCHUYYHYoQgOUECLEG&amp;usg=AOvVaw02cX1Mxh5DFBBonDE8qnfI</t>
  </si>
  <si>
    <t>Agulha Descartável 25x0,70mm C/100 Unidades - Descarpack</t>
  </si>
  <si>
    <t>Cirúrgica Salutar</t>
  </si>
  <si>
    <t>https://www.google.com/url?url=https://www.cirurgicasalutar.com.br/agulha-descartavel-13x0-45mm-c-100-unidades---descarpack-20048160%3Futm_source%3DSite%26utm_medium%3DGoogleMerchant%26utm_campaign%3DGoogleMerchant%26srsltid%3DAfmBOoqAHrwTvW0oL1AdXUDLoV99XnPAxRJZADt0kvAQMbY69DmuRpwAkGU&amp;rct=j&amp;q=&amp;esrc=s&amp;opi=95576897&amp;sa=U&amp;ved=0ahUKEwjF2sWEwZ2LAxWDppUCHUYYHYoQgOUECL0G&amp;usg=AOvVaw3BQMOy_eGw2l3zqiV34X8r</t>
  </si>
  <si>
    <t>Agulha Hipodérmica 0,6x25mm Caixa com 100 Unidades Labor Import</t>
  </si>
  <si>
    <t>Grupo Pronto Hospitalar</t>
  </si>
  <si>
    <t>https://www.google.com/url?url=https://www.grupoprontodistribuidora.com.br/agulha-hipodermica-0-6-x-25mm-caixa-com-100-unidades-solidor.html%3Fsrsltid%3DAfmBOopdzOWHfxmy-Mh2xvIJn2xabl0sJdhlcsYTCGO-YjUBKGJKxnZaQ4s&amp;rct=j&amp;q=&amp;esrc=s&amp;opi=95576897&amp;sa=U&amp;ved=0ahUKEwiGyY6MwZ2LAxWkq5UCHesGBmIQgOUECLQG&amp;usg=AOvVaw13OS0pxESvzcLy5eMdENPh</t>
  </si>
  <si>
    <t>Abaixador Lingua Em Madeira C/100un Magazine Médica</t>
  </si>
  <si>
    <t>Magazine Médica</t>
  </si>
  <si>
    <t>https://www.google.com/url?url=https://magazinemedica.com.br/produtos/visualiza/sku/14344/%3Fsrsltid%3DAfmBOorzj-I5qv7qlhBkJH1YxWni5UrFdMJ7Y3fr_LdHuwLGFfQTWHOBTeQ&amp;rct=j&amp;q=&amp;esrc=s&amp;opi=95576897&amp;sa=U&amp;ved=0ahUKEwiRxPqTwZ2LAxVCqZUCHf9xCEwQgOUECIEG&amp;usg=AOvVaw0Rd_aqFY1gZM-YV6Lo5iAs</t>
  </si>
  <si>
    <t>Abaixador De Língua Madeira C/100 Theoto</t>
  </si>
  <si>
    <t>30/01/25 10:05</t>
  </si>
  <si>
    <t>https://www.google.com/url?url=https://www.paguemenos.com.br/abaixador-de-lingua-em-madeira-theoto-100-unidades-16q9rv8460431227/p%3FskuId%3D118257%26srsltid%3DAfmBOoqc44ka1mS40KF3gee_DJb5WkkpRTeSjtcbl2bQAk3NGPYiAlQbjhc&amp;rct=j&amp;q=&amp;esrc=s&amp;opi=95576897&amp;sa=U&amp;ved=0ahUKEwiRxPqTwZ2LAxVCqZUCHf9xCEwQguUECI4G&amp;usg=AOvVaw14v3xWWv6aDnLy6xUHmmw2</t>
  </si>
  <si>
    <t>Abaixador De Língua Estilo C 100</t>
  </si>
  <si>
    <t>https://www.google.com/url?url=https://www.dentalcremer.com.br/abaixador-de-lingua-de-madeira-estilo-315707.html%3Fsrsltid%3DAfmBOop4FVshaZ-unRoLciSBFe6cR7IlUH_WVhPC-8tjKBInnpvGLD2ntbA&amp;rct=j&amp;q=&amp;esrc=s&amp;opi=95576897&amp;sa=U&amp;ved=0ahUKEwiRxPqTwZ2LAxVCqZUCHf9xCEwQguUECLEG&amp;usg=AOvVaw3CbwVab5YABx7hsuBYDNcH</t>
  </si>
  <si>
    <t>Shopping Prohospital</t>
  </si>
  <si>
    <t>30/01/25 10:06</t>
  </si>
  <si>
    <t>Cateter Periférico Intravenoso C/100un Descarpack (14g)</t>
  </si>
  <si>
    <t>https://www.google.com/url?url=https://magazinemedica.com.br/produtos/visualiza/sku/5854/%3Fsrsltid%3DAfmBOoqIscLjGb3mexxt6O0hHrwTkErW5fkGRp9-K0p-NceVmtiwfiB0nlo&amp;rct=j&amp;q=&amp;esrc=s&amp;opi=95576897&amp;sa=U&amp;ved=0ahUKEwiJyNvBwZ2LAxV-rpUCHdT9OL4QgOUECI8G&amp;usg=AOvVaw2kAVq4ztPDfoSQFvnsINQY</t>
  </si>
  <si>
    <t>30/01/25 10:07</t>
  </si>
  <si>
    <t>30/01/25 10:08</t>
  </si>
  <si>
    <t>Pinça Hartmann Para Corpo Estranho - Tamanho: 9cm / Modelo: Com Dente</t>
  </si>
  <si>
    <t>Loja Prolab</t>
  </si>
  <si>
    <t>https://www.google.com/url?url=https://www.lojaprolab.com.br/pinca-hartmann-para-corpo-estranho-com-dente-79313%3Futm_source%3Dgoogle%26utm_medium%3Dfeed%26utm_campaign%3Dshopping%26srsltid%3DAfmBOopBOutvThhMhiUVaqnCA6_d39DKgjA6BE_46V08GfgkcKA-C4QFt_E&amp;rct=j&amp;q=&amp;esrc=s&amp;opi=95576897&amp;sa=U&amp;ved=0ahUKEwi6uYjtwZ2LAxWKq5UCHTLgHaUQgOUECMsG&amp;usg=AOvVaw07E-9fQL9IhVPrD_ifdKDM</t>
  </si>
  <si>
    <t>Sulfadiazina de Prata Creme Dermatológico 10mg 50g</t>
  </si>
  <si>
    <t>https://www.google.com/url?url=https://www.farmaciasapp.com.br/p-sulfadiazprata-mg-creme-dermatologico-10mg-50-g-x-1-g%3Fsrsltid%3DAfmBOoptWDy_dOsPvbBRoJ8Ozb9zyxNJeTzwlvwxtVHikIuxtjSWP6wdU90&amp;rct=j&amp;q=&amp;esrc=s&amp;opi=95576897&amp;sa=U&amp;ved=0ahUKEwiusqr0wZ2LAxVjpZUCHUn1IEsQgOUECKAH&amp;usg=AOvVaw1aQNUm5lE7euioe1n5ffp4</t>
  </si>
  <si>
    <t>COLÍRIO ANESTÉSICO, CLORIDRATO DE PROXIMETACAINA 5,0 MG/ML, FRASCO DE 5 ML.</t>
  </si>
  <si>
    <t>30/01/25 10:09</t>
  </si>
  <si>
    <t>Alcool Iodado Solucao 0,1% 1L Acs Científica*</t>
  </si>
  <si>
    <t>Global labor</t>
  </si>
  <si>
    <t>https://www.google.com/url?url=https://www.globallabor.com.br/alcool-iodado-solucao-01-1l-acs-cientifica%3Futm_source%3DSite%26utm_medium%3DGoogleShopping%26utm_campaign%3DIntegracaoGoogle%26srsltid%3DAfmBOoqZGK5ux-fomgKA6ZyKarICr0etqKGC2xWg7WP0Q5pt7IiHOjo5xvg&amp;rct=j&amp;q=&amp;esrc=s&amp;opi=95576897&amp;sa=U&amp;ved=0ahUKEwi3pp-Owp2LAxWan5UCHT9wKWAQgOUECO0G&amp;usg=AOvVaw2GvG0SlNDzFZ8-XCgInKRJ</t>
  </si>
  <si>
    <t>Proximetacaína colírio; Frasco 5ml</t>
  </si>
  <si>
    <t>PM DE IJUÍ</t>
  </si>
  <si>
    <t>Alcool Iodado 1000 Ml 0,1% - Vic Pharma</t>
  </si>
  <si>
    <t>Dental Speed</t>
  </si>
  <si>
    <t>https://www.google.com/url?url=https://www.dentalspeed.com/alcool-iodado-vic-pharma.html%3Fsrsltid%3DAfmBOoo9CVLQI-RJwINVKX3U0Xd97XvWiK9X5ItrO5t1VU5wfXtHyzhszmY&amp;rct=j&amp;q=&amp;esrc=s&amp;opi=95576897&amp;sa=U&amp;ved=0ahUKEwi3pp-Owp2LAxWan5UCHT9wKWAQguUECJoH&amp;usg=AOvVaw1Xmn3tngjeYEN1s12gAM7n</t>
  </si>
  <si>
    <t>Digitusul</t>
  </si>
  <si>
    <t>PROXIMETACAÍNA CLORIDRATO, 0,5 , COLÍRIO - FRASCO 5 ML</t>
  </si>
  <si>
    <t>MUNICÍPIO DE MUNHOZ DE MELLO</t>
  </si>
  <si>
    <t>30/01/25 10:10</t>
  </si>
  <si>
    <t>Ômega Etiquetas</t>
  </si>
  <si>
    <t>https://www.google.com/url?url=https://www.omegaetiquetas.com.br/saco-bobina-picotada-fundo-reto-em-curitiba/%3Fsrsltid%3DAfmBOorxJTvEKMZKWGrqtFlNwbQaUu1cY8dPE0nanB5XkR5j1-DMbEgfrNo&amp;rct=j&amp;q=&amp;esrc=s&amp;opi=95576897&amp;sa=U&amp;ved=0ahUKEwjs5OGlwp2LAxX4vJUCHb8CAjQQgOUECOAG&amp;usg=AOvVaw0yq1o7ERdqM3kiaOUbkOMA</t>
  </si>
  <si>
    <t>Curativo De Alginato De Cálcio 10Cm X 10Cm Missner – 01 Unidade</t>
  </si>
  <si>
    <t>https://www.google.com/url?url=https://www.drogaraia.com.br/curativo-de-alginato-de-calcio-10cm-x-10cm-missner-01-unidade-1170159.html%3Fsrsltid%3DAfmBOoo23qfJ14lCzfxk59UjV62CyA0jko8_6poAuMc3dxn5vvGpRZPbv-c&amp;rct=j&amp;q=&amp;esrc=s&amp;opi=95576897&amp;sa=U&amp;ved=0ahUKEwj2k4muwp2LAxU8r5UCHalhCyEQgOUECJ0H&amp;usg=AOvVaw15jdDx8JLGd-RHdy9c49MF</t>
  </si>
  <si>
    <t>Curativo De Alginato De Cálcio E Prata 10 X 10 Cm (MISSNER)</t>
  </si>
  <si>
    <t>https://www.google.com/url?url=https://www.amazon.com.br/Missner-Curativo-Alginato-Calcio-Unidade/dp/B09NCJQV21%3Fsource%3Dps-sl-shoppingads-lpcontext%26ref_%3Dfplfs%26psc%3D1%26smid%3DAKWRQE68A8OH7&amp;rct=j&amp;q=&amp;esrc=s&amp;opi=95576897&amp;sa=U&amp;ved=0ahUKEwj2k4muwp2LAxU8r5UCHalhCyEQguUECLQH&amp;usg=AOvVaw0K4RfwialCXRaAu3qKYD9Y</t>
  </si>
  <si>
    <t>Curativo De Alginato De Cálcio E Prata M-Tec 10cm X 10cm - Missner</t>
  </si>
  <si>
    <t>https://www.google.com/url?url=https://www.drogariasaopaulo.com.br/m-tec-alginato-de-calcio-e-prata-10x10-935170060/p%3Fidsku%3D935170030%26utm_source%3Dgoogle%26utm_medium%3Dcpc%26utm_campaign%3Dgoogle-shp&amp;rct=j&amp;q=&amp;esrc=s&amp;opi=95576897&amp;sa=U&amp;ved=0ahUKEwj2k4muwp2LAxU8r5UCHalhCyEQguUECMIH&amp;usg=AOvVaw1m4WORAfrqr3_D6aWxIlBt</t>
  </si>
  <si>
    <t>Especifarma</t>
  </si>
  <si>
    <t>Kit De Talas Moldável Aramada Eva Para Imobilização Membros HMC</t>
  </si>
  <si>
    <t>https://www.google.com/url?url=https://produto.mercadolivre.com.br/MLB-3639043838-kit-de-talas-moldavel-aramada-eva-para-imobilizaco-membros-_JM%3Fmatt_tool%3D18956390%26utm_source%3Dgoogle_shopping%26utm_medium%3Dorganic&amp;rct=j&amp;q=&amp;esrc=s&amp;opi=95576897&amp;sa=U&amp;ved=0ahUKEwjn1LW0wp2LAxX6qJUCHaLuAzEQgOUECPEG&amp;usg=AOvVaw1G9prXhqnur3fzzZzL87fs</t>
  </si>
  <si>
    <t>30/01/25 10:11</t>
  </si>
  <si>
    <t>Esparadrapo Impermeável AdPele 10cm x 4,5m Missner</t>
  </si>
  <si>
    <t>https://www.google.com/url?url=https://www.especifarma.com.br/curativos-e-higiene/esparadrapo-impermeavel-10cm-x-4-5m-latex-natural-adpele%3Fparceiro%3D8464%26srsltid%3DAfmBOor7mHHtvJIChcx9YRZ_CoQ72qO9OsMJ2Rs3zRQkhOzPGvF6BYs4dYA&amp;rct=j&amp;q=&amp;esrc=s&amp;opi=95576897&amp;sa=U&amp;ved=0ahUKEwj17YS7wp2LAxV3pZUCHZ3gNSIQgOUECOEG&amp;usg=AOvVaw3CihZmGh-KDTo3JP6CN2mK</t>
  </si>
  <si>
    <t>Esparadrapo impermeável branco 10cmx4,5m Copertina</t>
  </si>
  <si>
    <t>Forlab</t>
  </si>
  <si>
    <t>https://www.google.com/url?url=https://www.forlabexpress.com.br/esparadrapo-impermeavel-branco-10cm-x-4-5m-copertina/%3Fsrsltid%3DAfmBOoo38QEw_tITAVZIFoDR924JezxcjX6hjU8HBngeC_flVxsRoYFwGYc&amp;rct=j&amp;q=&amp;esrc=s&amp;opi=95576897&amp;sa=U&amp;ved=0ahUKEwj17YS7wp2LAxV3pZUCHZ3gNSIQgOUECO0G&amp;usg=AOvVaw0vuc35mw7HIMSbaQ9NCBlR</t>
  </si>
  <si>
    <t>Atadura Rayon p/Curativo 7,5cmx5m Estéril - Polarfix</t>
  </si>
  <si>
    <t>https://www.google.com/url?url=https://www.medserv-sp.com.br/product-page/atadura-p-queimadura-rayon-7-5cmx5m-est%25C3%25A9ril-polarfix%3Futm_source%3Dgoogle%26utm_medium%3Dwix_google_channel%26utm_campaign%3Dfreelistings%26srsltid%3DAfmBOortWYa8rISi4xal9OmaxT3-XbaBVnHTUyf5rBsUFWF1BpLPgdowPDU&amp;rct=j&amp;q=&amp;esrc=s&amp;opi=95576897&amp;sa=U&amp;ved=0ahUKEwjf3-nMwp2LAxXtqJUCHRjBGLAQgOUECKcG&amp;usg=AOvVaw1sa9XtPO5gx6fGYcrVq7G_</t>
  </si>
  <si>
    <t>Atadura de Rayon 7,5cm x 5m Estéril Polar Fix</t>
  </si>
  <si>
    <t>https://www.google.com/url?url=https://www.especifarma.com.br/curativos-e-higiene/atadura-de-rayon-7-5cmx-5m-esteril-polar-fix%3Fparceiro%3D8464%26srsltid%3DAfmBOorQXJ15Fth0v808Fw1lcSga_9Go2FAyascVkRM3NZuXuKGyRVzkoYA&amp;rct=j&amp;q=&amp;esrc=s&amp;opi=95576897&amp;sa=U&amp;ved=0ahUKEwjf3-nMwp2LAxXtqJUCHRjBGLAQgOUECLQG&amp;usg=AOvVaw19MeZPMj42IEBhSsvFD5Eb</t>
  </si>
  <si>
    <t>Fita Microporosa 5cm X 10m Bege Ciex</t>
  </si>
  <si>
    <t>https://www.google.com/url?url=https://www.sinetecirurgica.com.br/fita-microporosa-bege-50mm-x-10m-ciex-p33768%3Futm_source%3Dgoogle%26utm_medium%3Dcpc%26utm_campaign%3Dlojavirtual%26srsltid%3DAfmBOopOS-UqpLIr0Rg-Mjj8VDSJngk89VDsYhYiiERhvi0CKRTCfZIzP4Y&amp;rct=j&amp;q=&amp;esrc=s&amp;opi=95576897&amp;sa=U&amp;ved=0ahUKEwjEnpPTwp2LAxWTuJUCHV6cDLgQguUECJIG&amp;usg=AOvVaw2R62c654ThGhOk2LRgjxJk</t>
  </si>
  <si>
    <t>Fita Micropore Branca Hipoalérgica Pele Sensível Procitex (5cmx10m)</t>
  </si>
  <si>
    <t>Supermédica Distribuidora Hospitalar</t>
  </si>
  <si>
    <t>https://www.google.com/url?url=https://loja.supermedica.com.br/fita-hipoalergica-microporosa-5cm-x-10m-procitex%3Futm_source%3DSite%26utm_medium%3DGoogleMerchant%26utm_campaign%3DGoogleMerchant%26srsltid%3DAfmBOopvDt_GTnGYPn1BUODzzdEkLhwOCro5EG7h5hzj6Qg13XRH_nhcVOw&amp;rct=j&amp;q=&amp;esrc=s&amp;opi=95576897&amp;sa=U&amp;ved=0ahUKEwjEnpPTwp2LAxWTuJUCHV6cDLgQguUECJ4G&amp;usg=AOvVaw3FiwbhNvc9OM1zwKdvkMhC</t>
  </si>
  <si>
    <t>30/01/25 10:12</t>
  </si>
  <si>
    <t>Utilidades Clínicas</t>
  </si>
  <si>
    <t>Soro Ringer C/Lactato 500 ml Sistema Fechado Bolsa - JP Farma</t>
  </si>
  <si>
    <t>Loja Espaço Saúde</t>
  </si>
  <si>
    <t>https://www.google.com/url?url=https://www.lojaespacosaude.com.br/soro-ringer-clactato-250ml-sf-frasco-equiplex%3Fsrsltid%3DAfmBOooTwWEHqgk0ZHi5VWZR-9fjeMt_HPs5U1rPVlHRS-p9rFg63oH98qE&amp;rct=j&amp;q=&amp;esrc=s&amp;opi=95576897&amp;sa=U&amp;ved=0ahUKEwiswebqwp2LAxXmspUCHfc7F5YQgOUECIsG&amp;usg=AOvVaw1ygTAaGB4l5ipuhlBToftR</t>
  </si>
  <si>
    <t>Soro Ringer Lactato - 500 Ml</t>
  </si>
  <si>
    <t>Prolife vet</t>
  </si>
  <si>
    <t>https://www.google.com/url?url=https://www.prolifevet.com.br/soros/soro-ringer-c-lactato%3Fvariant_id%3D43%26parceiro%3D2629&amp;rct=j&amp;q=&amp;esrc=s&amp;opi=95576897&amp;sa=U&amp;ved=0ahUKEwiswebqwp2LAxXmspUCHfc7F5YQguUECKUG&amp;usg=AOvVaw1AhrunYDk2XE9_ANNn_fMU</t>
  </si>
  <si>
    <t>Soro Ringer Com Lactato 500ml Sf - Equiplex</t>
  </si>
  <si>
    <t>dmi material medico</t>
  </si>
  <si>
    <t>https://www.google.com/url?url=https://www.dmionline.com.br/soro-ringer-com-lactato-500ml-sf-equiplex&amp;rct=j&amp;q=&amp;esrc=s&amp;opi=95576897&amp;sa=U&amp;ved=0ahUKEwiswebqwp2LAxXmspUCHfc7F5YQgOUECLEG&amp;usg=AOvVaw2fIHG58bwR-MyBwnnncxec</t>
  </si>
  <si>
    <t>Soro Ringer Lactado 1000ml</t>
  </si>
  <si>
    <t>Terra Zoo</t>
  </si>
  <si>
    <t>https://www.google.com/url?url=https://terrazoo.com.br/produto/ringer-lactado-1000ml/%3Fsrsltid%3DAfmBOooxsrho9IIiaSw2ezRZKLZoSK0zLhjZ7_qSYynjk0VB45I1JGJfRA4&amp;rct=j&amp;q=&amp;esrc=s&amp;opi=95576897&amp;sa=U&amp;ved=0ahUKEwjx_rDwwp2LAxUWq5UCHYr4DrUQgOUECP4F&amp;usg=AOvVaw3shcFHAQnCob21zSgWkWG_</t>
  </si>
  <si>
    <t>Soro Ringer 1L - MSD - Vetloja</t>
  </si>
  <si>
    <t>vetloja.com.br</t>
  </si>
  <si>
    <t>https://www.google.com/url?url=https://www.vetloja.com.br/produto/soro-ringer-1l-msd/%3Fsrsltid%3DAfmBOop19jEP9lljLNCU0aftRkIQzNArxBosYmakKBrswHObtlbdxiouWJ8&amp;rct=j&amp;q=&amp;esrc=s&amp;opi=95576897&amp;sa=U&amp;ved=0ahUKEwjx_rDwwp2LAxUWq5UCHYr4DrUQgOUECIkG&amp;usg=AOvVaw26Kunh7qIfL4fxz3rkC_tc</t>
  </si>
  <si>
    <t>Soro Ringer Lactato 1 Litro Jp Farma</t>
  </si>
  <si>
    <t>Loja Pet Niva</t>
  </si>
  <si>
    <t>https://www.google.com/url?url=https://www.petniva.com.br/soro-ringer-lactato%3Futm_source%3DSite%26utm_medium%3DGoogleMerchant%26utm_campaign%3DGoogleMerchant%26sku%3DPN0001567-3%26srsltid%3DAfmBOorAONQT0PF62q70uf6WuacAS1qCRiTtIQm-rm4OQonvRG33mUmIvcs&amp;rct=j&amp;q=&amp;esrc=s&amp;opi=95576897&amp;sa=U&amp;ved=0ahUKEwjx_rDwwp2LAxUWq5UCHYr4DrUQguUECKIG&amp;usg=AOvVaw2vJ-gGNC-rSVZ-ReOZWHlT</t>
  </si>
  <si>
    <t>Bolsa Coletora Urina Descarpack 2l Sistema Fechado - unidade</t>
  </si>
  <si>
    <t>https://www.google.com/url?url=https://www.panvel.com/panvel/bolsa-coletora-urina-descarpack-2l-sistema-fechado-unidade/p-10026061&amp;rct=j&amp;q=&amp;esrc=s&amp;opi=95576897&amp;sa=U&amp;ved=0ahUKEwiU-vn1wp2LAxVOrpUCHUChDXYQgOUECNYG&amp;usg=AOvVaw38ftmZqN9SFzwh0q5X2_40</t>
  </si>
  <si>
    <t>30/01/25 10:13</t>
  </si>
  <si>
    <t>Sonda Foley N 14 2V Und Top Med</t>
  </si>
  <si>
    <t>https://www.google.com/url?url=https://www.shoppingprohospital.com.br/material-de-consumo/sondas/sonda-foley-n-14-2v-und-top-med%3Fparceiro%3D8087%26srsltid%3DAfmBOoqqiujz1zf3M_zt0QukNg0jEbGN_ZngzSOL2JhDpvCv3sl6gIoz9h4&amp;rct=j&amp;q=&amp;esrc=s&amp;opi=95576897&amp;sa=U&amp;ved=0ahUKEwjBheP7wp2LAxWEtJUCHXq9NKoQguUECIEH&amp;usg=AOvVaw2VWlaL-o0Se8MvhOnSkunK</t>
  </si>
  <si>
    <t>Sonda Foley 2 Vias 5cc Latéx N°20 Solidor</t>
  </si>
  <si>
    <t>https://www.google.com/url?url=https://www.magazineluiza.com.br/sonda-foley-2-vias-5cc-latex-solidor/p/hggfcb33j0/cp/sndh/%3Fseller_id%3Dcasamedica%26srsltid%3DAfmBOoqurp6CCDeBFEan6boOvzI4I8TMJSoRz4XWy5M5BYE7dZpeGLjQk_w&amp;rct=j&amp;q=&amp;esrc=s&amp;opi=95576897&amp;sa=U&amp;ved=0ahUKEwjf-PWBw52LAxXwkJUCHUQJAVAQguUECJoH&amp;usg=AOvVaw1BvG5rbZ1AVq7ebgm-sokq</t>
  </si>
  <si>
    <t>30/01/25 10:14</t>
  </si>
  <si>
    <t>Luva Látex Procedimento C/ Pó Cx C/100 Tam G 32449 Nobre</t>
  </si>
  <si>
    <t>https://www.google.com/url?url=https://www.digitusul.com.br/luva-latex-procedimento-c-po-cx-c-100-tam-g%3Fsrsltid%3DAfmBOop4epelBk7X5OiDSNFNwlhv-TaUqbqArRkZPULKliNCFScn6-ezGc8&amp;rct=j&amp;q=&amp;esrc=s&amp;opi=95576897&amp;sa=U&amp;ved=0ahUKEwidnKedw52LAxWxs5UCHWi-DsgQgOUECKcI&amp;usg=AOvVaw2ajbqLAN9k1Hoo1DZ6V13g</t>
  </si>
  <si>
    <t>Luva de Procedimento Vinil G sem pó - caixa com 100 unidades - Medix</t>
  </si>
  <si>
    <t>https://www.google.com/url?url=https://www.magazineluiza.com.br/luva-de-procedimento-vinil-g-sem-po-caixa-com-100-unidades-medix/p/eg8k20a30j/cp/lvsd/%3Fseller_id%3Dhg3produtosparasaudeltda%26srsltid%3DAfmBOor-AKoz5q9MuDvACXkBpa42gtTStQ5xGNhvhPsk_riFBUgOg-1KN4c&amp;rct=j&amp;q=&amp;esrc=s&amp;opi=95576897&amp;sa=U&amp;ved=0ahUKEwi8vfyjw52LAxVur5UCHaBJN4oQgOUECKUI&amp;usg=AOvVaw3mwZ7-R7g47EYk-JbRVUIu</t>
  </si>
  <si>
    <t>Sonda Aspiração Traqueal Medsonda (06)</t>
  </si>
  <si>
    <t>https://www.google.com/url?url=https://magazinemedica.com.br/produtos/visualiza/sku/1101/%3Fsrsltid%3DAfmBOor4ll5KsNr_WyA4QIFHxsa1T67qORVqdmu8-P47kd1dTHh8F6cZ5qM&amp;rct=j&amp;q=&amp;esrc=s&amp;opi=95576897&amp;sa=U&amp;ved=0ahUKEwi8t76qw52LAxW8q5UCHQ-1HdQQguUECJsG&amp;usg=AOvVaw0hIXj6MhMnJaT3l0xOtM7W</t>
  </si>
  <si>
    <t>Sonda Aspiração Traqueal Embramed (No06)</t>
  </si>
  <si>
    <t>https://www.google.com/url?url=https://www.santaapolonia.com.br/produtos/sonda-aspiracao-traqueal-embalagem-plastica-embramed-644300%3Fsrsltid%3DAfmBOoplxHwvRstbP_6Ic4Z81QJvesafrsdjgWgWExfrZr5YVoit7w_A5X0&amp;rct=j&amp;q=&amp;esrc=s&amp;opi=95576897&amp;sa=U&amp;ved=0ahUKEwi8t76qw52LAxW8q5UCHQ-1HdQQguUECLUG&amp;usg=AOvVaw06z0a87_z-DeF3p0ZQv9ic</t>
  </si>
  <si>
    <t>https://www.google.com/url?url=https://www.paguemenos.com.br/sonda-de-aspiracao-traqueal-mark-med-nr-06-unidade-gw1p698434338562/p%3Fskuid%3D113280%26srsltid%3DAfmBOoqg8HfNDXqwKVFs2Q5rPtCh6CtrHEpegwvOR6a_6W5oMzFlzw185zY&amp;rct=j&amp;q=&amp;esrc=s&amp;opi=95576897&amp;sa=U&amp;ved=0ahUKEwi8t76qw52LAxW8q5UCHQ-1HdQQguUECMIG&amp;usg=AOvVaw1PDxUFgUhxbFredxrdS9w2</t>
  </si>
  <si>
    <t>30/01/25 10:15</t>
  </si>
  <si>
    <t>Caixa Coletora Descarpack com capacidade para 13 Litros</t>
  </si>
  <si>
    <t>shopdotatuador.com</t>
  </si>
  <si>
    <t>https://www.google.com/url?url=https://www.shopdotatuador.com/ofrusgd4g-caixa-coletora-perfuro-cortante-07-litros-descarpack%3Futm_source%3DSite%26utm_medium%3DGoogleMerchant%26utm_campaign%3DGoogleMerchant%26srsltid%3DAfmBOoqfZqVAjscatcDILoQhqZJUzxFNA2jcY3zH6ysNyNUn1fyyZSAJNBo&amp;rct=j&amp;q=&amp;esrc=s&amp;opi=95576897&amp;sa=U&amp;ved=0ahUKEwjRx_a3w52LAxUDppUCHaEkHxsQgOUECNcG&amp;usg=AOvVaw08CrfNWHVPVUSHgN5V8eon</t>
  </si>
  <si>
    <t>Detergente Enzimático - 1 litro</t>
  </si>
  <si>
    <t>Atacadão da Manicure</t>
  </si>
  <si>
    <t>https://www.google.com/url?url=https://www.atacadaodamanicure.com.br/detergente-enzimatico-1-litro%3Futm_source%3Dgoogle%26utm_medium%3DShopping%26utm_campaign%3Ddetergente-enzimatico-1-litro%26inStock%23derivacao%3D8&amp;rct=j&amp;q=&amp;esrc=s&amp;opi=95576897&amp;sa=U&amp;ved=0ahUKEwidpfnDw52LAxX6qpUCHYuRJikQgOUECN8G&amp;usg=AOvVaw1fFvsKfmapEPdIJoQUZd3r</t>
  </si>
  <si>
    <t>Detergente Enzimático Asfer 3 Enzimas 1 Litro</t>
  </si>
  <si>
    <t>Danny Cosméticos</t>
  </si>
  <si>
    <t>https://www.google.com/url?url=https://www.dannycosmeticos.com.br/detergente-enzimatico-com-3-enzimas-asfer-1000ml/p%3Fidsku%3D640905%26srsltid%3DAfmBOoqKfjNL5t8DalOSnfJ1hV7JCSlIuh5sfxVxva1ervxT-frpNVLzIM0&amp;rct=j&amp;q=&amp;esrc=s&amp;opi=95576897&amp;sa=U&amp;ved=0ahUKEwidpfnDw52LAxX6qpUCHYuRJikQguUECIUH&amp;usg=AOvVaw3PAmBSyOvHtBxp6xHhR9I1</t>
  </si>
  <si>
    <t>30/01/25 10:16</t>
  </si>
  <si>
    <t>Escova Ginecológica Cervical Estéril</t>
  </si>
  <si>
    <t>https://www.google.com/url?url=https://www.santaapolonia.com.br/produtos/escova-ginecologica-cervical-esteril--369400%3Fsrsltid%3DAfmBOoo9kvFEG_ZvAq3X8v8MiRYR4UzragblT3XbsP5F8zhbuWrplhUSDWs&amp;rct=j&amp;q=&amp;esrc=s&amp;opi=95576897&amp;sa=U&amp;ved=0ahUKEwj7gunVw52LAxWerpUCHSQSMAoQgOUECJgG&amp;usg=AOvVaw3DVMy4tzR5pgZC5LxzxpKH</t>
  </si>
  <si>
    <t>Fixador Celular Kolpofix Spray 100ml - Kolplast</t>
  </si>
  <si>
    <t>30/01/25 10:17</t>
  </si>
  <si>
    <t>https://www.google.com/url?url=https://www.medjet.com.br/material-medico/ginecologia-e-obstetricia/fixador-celular-kolpofix-spray-100ml-kolplast%3Fparceiro%3D6961%26srsltid%3DAfmBOopw58vHilcbvcY1_hR0lj8WMVvc49KROKXGruOzMa_wTRHHcmbNF8o&amp;rct=j&amp;q=&amp;esrc=s&amp;opi=95576897&amp;sa=U&amp;ved=0ahUKEwiW96Lrw52LAxWokZUCHU54JZ4QguUECLgI&amp;usg=AOvVaw2yU9LjoEFq_1qTvI8T6RJI</t>
  </si>
  <si>
    <t>techsulmedical.com.br</t>
  </si>
  <si>
    <t>https://www.google.com/url?url=https://www.techsulmedical.com.br/loja/produtoloja-1231517-idprod-1011-inisession-1-64b83717d52a5%3Fparceiro%3D1563&amp;rct=j&amp;q=&amp;esrc=s&amp;opi=95576897&amp;sa=U&amp;ved=0ahUKEwiW96Lrw52LAxWokZUCHU54JZ4QguUECNQI&amp;usg=AOvVaw2PFXhAIAF7IbieDH_O-QiO</t>
  </si>
  <si>
    <t>Lâmina Para Microscopia Fosca - Cortada Cx C/50 Unidades</t>
  </si>
  <si>
    <t>https://www.google.com/url?url=https://www.lojaprolab.com.br/lamina-para-microscopia-fosca-cortada-c-50-unidades-92790%3Futm_source%3Dgoogle%26utm_medium%3Dfeed%26utm_campaign%3Dshopping%26srsltid%3DAfmBOorpB7CssjuVT3zficHz9GNGXVzQTVX7NE51p0pKUHChPABq8yvsmQ8&amp;rct=j&amp;q=&amp;esrc=s&amp;opi=95576897&amp;sa=U&amp;ved=0ahUKEwjooIfyw52LAxW0qJUCHe3xAgMQguUECJUG&amp;usg=AOvVaw2p7aAZA-B-lMWYkQu2mQ9O</t>
  </si>
  <si>
    <t>Lamina Microscopia Lisa Lapidada cx 50un Global</t>
  </si>
  <si>
    <t>Orion Cientific</t>
  </si>
  <si>
    <t>https://www.google.com/url?url=https://www.orionprodutoscientificos.com.br/lamina-microscopia-lisa-lapidada-cx-50un-global%3Fsrsltid%3DAfmBOorVkGETwLxEGnhh2_JjVVD8YoGtSCW5EUGbgd1uRBJ0dFHBJaChGf0&amp;rct=j&amp;q=&amp;esrc=s&amp;opi=95576897&amp;sa=U&amp;ved=0ahUKEwjooIfyw52LAxW0qJUCHe3xAgMQgOUECLgG&amp;usg=AOvVaw3nM0Crk7jafTFSVm6wCaGy</t>
  </si>
  <si>
    <t>https://www.google.com/url?url=https://www.paguemenos.com.br/especulo-vaginal-vagispec-descartavel-pequeno-unidade-1698d43z4337u643/p%3Fskuid%3D115906%26srsltid%3DAfmBOoqfSmBeEoTq6iAvBwZfsYyvQpepEWqRrZTXTISy8sC0FVo9BhY5UHM&amp;rct=j&amp;q=&amp;esrc=s&amp;opi=95576897&amp;sa=U&amp;ved=0ahUKEwij1Zr5w52LAxULqZUCHQ5LApUQguUECOAG&amp;usg=AOvVaw3ngaNoz2N3yNAW3Y1hadRP</t>
  </si>
  <si>
    <t>Espéculo Vaginal Desc N/Lub Est M - VAGISPEC</t>
  </si>
  <si>
    <t>https://www.google.com/url?url=https://www.cirurgicalucena.com.br/prod,idproduto,8609026,material-de-consumo-especulo-vaginal-descartavel-nao-lubrificado-esterilt-m---vagispec%3Fsrsltid%3DAfmBOooRVmUX3wLwisf8iy8vNDIkdVWgYw54_89Z7Fly69bdm93zIqIlFu8&amp;rct=j&amp;q=&amp;esrc=s&amp;opi=95576897&amp;sa=U&amp;ved=0ahUKEwiI6O__w52LAxX7qZUCHfX2MK8QgOUECMkG&amp;usg=AOvVaw1Yz0KizU98574vbp4tRI9M</t>
  </si>
  <si>
    <t>Espéculo Vaginal Descartável Não Estéril - Vagispec - M</t>
  </si>
  <si>
    <t>https://www.google.com/url?url=https://www.drogariasaopaulo.com.br/especulo-vaginal-vagispec---descartavel---nao-esteril---medio-935170337/p%3Fidsku%3D935170304%26utm_source%3Dgoogle%26utm_medium%3Dcpc%26utm_campaign%3Dgoogle-shp&amp;rct=j&amp;q=&amp;esrc=s&amp;opi=95576897&amp;sa=U&amp;ved=0ahUKEwiI6O__w52LAxX7qZUCHfX2MK8QguUECOIG&amp;usg=AOvVaw2Z-Z6zSLsxyUbs1x4HBy41</t>
  </si>
  <si>
    <t>30/01/25 10:18</t>
  </si>
  <si>
    <t>Extensor 2 vias</t>
  </si>
  <si>
    <t>Império Hospitalar</t>
  </si>
  <si>
    <t>https://www.google.com/url?url=https://www.imperiohospitalar.com.br/product-page/extensor-2-vias%3Fsrsltid%3DAfmBOooJKPYMO3WGP0-R1ekkxnebULiEO3N9V_5e6CVL9ShfGOjepPnQN8I&amp;rct=j&amp;q=&amp;esrc=s&amp;opi=95576897&amp;sa=U&amp;ved=0ahUKEwjIsOqOxJ2LAxXerJUCHeFbEKAQgOUECM0G&amp;usg=AOvVaw2qF_J7VVo-0v_4Q43v2EMW</t>
  </si>
  <si>
    <t>Extensor Multivias 2 Vias Com Clamp Medix</t>
  </si>
  <si>
    <t>Bisturi Material Hospitalar</t>
  </si>
  <si>
    <t>https://www.google.com/url?url=https://www.bisturi.com.br/extensor-multivias-2-vias-clamp-medix/p%3Fsrsltid%3DAfmBOorThva0A7QKhlseY94IseJDb_eyjnaWxsV8cAjB-s8F1qJ2avmroW4&amp;rct=j&amp;q=&amp;esrc=s&amp;opi=95576897&amp;sa=U&amp;ved=0ahUKEwjIsOqOxJ2LAxXerJUCHeFbEKAQguUECPwG&amp;usg=AOvVaw2YdMssNLo5_iZfL42mn0JF</t>
  </si>
  <si>
    <t>30/01/25 10:19</t>
  </si>
  <si>
    <t>Fio de Sutura Nylon 3.0 com 24 Unidades - Medix (9816)</t>
  </si>
  <si>
    <t>https://www.google.com/url?url=https://loja.suturasonline.com.br/fios-cirurgicos-e-suturas/nao-absorviveis/nylon/fio-de-sutura-nylon-3-0-45cm-com-ag-20mm-38-triangular-com-24-unidades-medix-4631%3Fparceiro%3D6025%26srsltid%3DAfmBOop-KkhSJeDTZtvv1bKdylKInMRvbSI_kIAHfKcPyIZsKmbakfxano4&amp;rct=j&amp;q=&amp;esrc=s&amp;opi=95576897&amp;sa=U&amp;ved=0ahUKEwj7pYmtxJ2LAxUDqpUCHSEiNaAQgOUECMcG&amp;usg=AOvVaw2YfjqK65bhshQNHYxLscZ0</t>
  </si>
  <si>
    <t>Fio de Sutura de Nylon 4.0 com 24 Unidades - Medix (9815)</t>
  </si>
  <si>
    <t>https://www.google.com/url?url=https://loja.suturasonline.com.br/fios-cirurgicos-e-suturas/nao-absorviveis/nylon/fio-de-sutura-de-nylon-4-0-45cm-com-ag-20mm-38-triangular-com-24-unidades-medix-4637%3Fparceiro%3D6025%26srsltid%3DAfmBOooVRgcBMZiNm9dQan5BG-DqbMIl7u__15D1Yayzs6ZsRbpb43AOp98&amp;rct=j&amp;q=&amp;esrc=s&amp;opi=95576897&amp;sa=U&amp;ved=0ahUKEwiapt6zxJ2LAxV-u5UCHU4dIkYQgOUECLIG&amp;usg=AOvVaw0rZ_BdYA3az5JGb5eYDKHg</t>
  </si>
  <si>
    <t>30/01/25 10:20</t>
  </si>
  <si>
    <t>Manancial Medical</t>
  </si>
  <si>
    <t>Eletrodo Descartável P/ Ecg Adulto/infantil Pct Com 50 Unds Ciex</t>
  </si>
  <si>
    <t>https://www.google.com/url?url=https://produto.mercadolivre.com.br/MLB-3402721337-eletrodo-descartavel-p-ecg-adultoinfantil-pct-com-50-unds-_JM%3Fmatt_tool%3D18956390%26utm_source%3Dgoogle_shopping%26utm_medium%3Dorganic&amp;rct=j&amp;q=&amp;esrc=s&amp;opi=95576897&amp;sa=U&amp;ved=0ahUKEwjJkvrMxJ2LAxUfpZUCHUCRG0gQgOUECJIG&amp;usg=AOvVaw0xpxmfMCyxANZ1wkGeG2Rd</t>
  </si>
  <si>
    <t>Eletrodo Ecg Descartavel Adulto Descarpack - 50 Unidades</t>
  </si>
  <si>
    <t>https://www.google.com/url?url=https://produto.mercadolivre.com.br/MLB-2679962387-eletrodo-ecg-descartavel-adulto-descarpack-50-unidades-_JM%3Fmatt_tool%3D18956390%26utm_source%3Dgoogle_shopping%26utm_medium%3Dorganic&amp;rct=j&amp;q=&amp;esrc=s&amp;opi=95576897&amp;sa=U&amp;ved=0ahUKEwjJkvrMxJ2LAxUfpZUCHUCRG0gQguUECMUG&amp;usg=AOvVaw3oQ40MjV5Fhn9uWvy6g8uG</t>
  </si>
  <si>
    <t>Algodão Hidrofilo 500gr Nathy</t>
  </si>
  <si>
    <t>Djany Cosméticos</t>
  </si>
  <si>
    <t>https://www.google.com/url?url=https://www.djanycosmeticos.com.br/algodao-nathy-500g/&amp;rct=j&amp;q=&amp;esrc=s&amp;opi=95576897&amp;sa=U&amp;ved=0ahUKEwiNgc3UxJ2LAxWerpUCHSQSMAoQguUECIcH&amp;usg=AOvVaw0GiB0MbAInzSnL6jvUtosS</t>
  </si>
  <si>
    <t>Algodão Hidrófilo 500g Farol</t>
  </si>
  <si>
    <t>https://www.google.com/url?url=https://www.especifarma.com.br/curativos-e-higiene/algodao-hidrofilo-500g-rolo-farol%3Fparceiro%3D8464%26srsltid%3DAfmBOoqHdP0iQddlHiCXnO-9Kqbq5XTt1DEAmCRv7VODjQ0orkbVWLTg-OM&amp;rct=j&amp;q=&amp;esrc=s&amp;opi=95576897&amp;sa=U&amp;ved=0ahUKEwiNgc3UxJ2LAxWerpUCHSQSMAoQgOUECJQH&amp;usg=AOvVaw0TCEt3OBiZaq_MB2RfbwzY</t>
  </si>
  <si>
    <t>Algodão Hidrófilo 500gr Medi House - Rolo</t>
  </si>
  <si>
    <t>Dental &amp; Cia</t>
  </si>
  <si>
    <t>https://www.google.com/url?url=https://www.dentalecia.com.br/algda500gmedihuse/p%3Fidsku%3D272%26srsltid%3DAfmBOorqFQpDa9Ro23A3ykBJFNNraeFKhrZRrUegpbtRxr8GT9fdXu9ex-E&amp;rct=j&amp;q=&amp;esrc=s&amp;opi=95576897&amp;sa=U&amp;ved=0ahUKEwiNgc3UxJ2LAxWerpUCHSQSMAoQguUECKAH&amp;usg=AOvVaw0TrOBQc_odSj0s4TB0X1Y8</t>
  </si>
  <si>
    <t>Mascara de Oxigênio com reservatório Adulto de silicone</t>
  </si>
  <si>
    <t>Mundo CPAP</t>
  </si>
  <si>
    <t>https://www.google.com/url?url=https://mundocpap.com.br/mascara-de-oxigenio-com-reservatorio-adulto-de-silicone.html%3Fsrsltid%3DAfmBOop1F483s4moNBxGLQDuwcIqq992JOlihqokFQxC_og3cIUXc2jVPWs&amp;rct=j&amp;q=&amp;esrc=s&amp;opi=95576897&amp;sa=U&amp;ved=0ahUKEwjnvsjbxJ2LAxXZq5UCHZVrNroQgOUECJoG&amp;usg=AOvVaw2B-w3IVZ615BqMZ4jel_JI</t>
  </si>
  <si>
    <t>Máscara Alta Concentração para Oxigênio com Reservatório Adulto RO1083 - ROMED</t>
  </si>
  <si>
    <t>https://www.google.com/url?url=https://www.cirurgicalucena.com.br/prod,idproduto,8621009,gasoterapia-mascara-alta-concentracao-para-oxigenio-com-reservatorio-adulto-ro1083---romed%3Fsrsltid%3DAfmBOopMOblDornpmmy2km8jeSAuH68L9_uzppJEORwSygsKZr83Jjwvtpo&amp;rct=j&amp;q=&amp;esrc=s&amp;opi=95576897&amp;sa=U&amp;ved=0ahUKEwjnvsjbxJ2LAxXZq5UCHZVrNroQgOUECKUG&amp;usg=AOvVaw2Asf2iWCKI6TsTxDQKIwxn</t>
  </si>
  <si>
    <t>30/01/25 10:21</t>
  </si>
  <si>
    <t>Máscara Alta Concentração para Oxigênio com Reservatório Infantil RO1084 - ROMED</t>
  </si>
  <si>
    <t>https://www.google.com/url?url=https://www.cirurgicalucena.com.br/prod,idproduto,8621010,gasoterapia-mascara-alta-concentracao-para-oxigenio-com-reservatorio-infantil-ro1084---romed%3Fsrsltid%3DAfmBOopww8KIVgPYon8JNPm-3R5yYcfRLJC4nB6HtUMhEJzWfUGD0dEa2nc&amp;rct=j&amp;q=&amp;esrc=s&amp;opi=95576897&amp;sa=U&amp;ved=0ahUKEwjPteXixJ2LAxWEs5UCHXTZD7UQgOUECPkF&amp;usg=AOvVaw0MPhJeTzl7f5BYv_RbXWQ0</t>
  </si>
  <si>
    <t>Máscara Anestesia Infantil Pvc Com Reservatório Pn1112 Besmed Máscara Anestesia</t>
  </si>
  <si>
    <t>Cirúrgica Bonaparte</t>
  </si>
  <si>
    <t>https://www.google.com/url?url=https://www.cirurgicabonaparte.com.br/mascara-anestesia-infantil-pvc-com-reservatorio-pn1112-besmed/p%3Fidsku%3D841%26srsltid%3DAfmBOoq1kLWslwEH0fndHPjVnWglR4wNpOHi0RYCk_SdYQyYgYqElSqdVvU&amp;rct=j&amp;q=&amp;esrc=s&amp;opi=95576897&amp;sa=U&amp;ved=0ahUKEwjPteXixJ2LAxWEs5UCHXTZD7UQgOUECIQG&amp;usg=AOvVaw09CrOvDtEjEL1DGdKJEMI4</t>
  </si>
  <si>
    <t>Máscara de oxigênio alta concentração pediátrica com reservatório e tu</t>
  </si>
  <si>
    <t>https://www.google.com/url?url=https://www.magazineluiza.com.br/mascara-de-oxigenio-alta-concentracao-pediatrica-com-reservatorio-e-tubo-de-o2-md/p/cd998ek747/cp/mcir/%3Fseller_id%3Dtempluscorporacaoltda%26srsltid%3DAfmBOopHVgsbhQ0xguE8mR9WNqyRkVb2Fpm8MPP5JuxGgUF-NfZmF4sV_w8&amp;rct=j&amp;q=&amp;esrc=s&amp;opi=95576897&amp;sa=U&amp;ved=0ahUKEwjPteXixJ2LAxWEs5UCHXTZD7UQgOUECJoG&amp;usg=AOvVaw3ZgrMghOFmiqEU6Kfn0jS-</t>
  </si>
  <si>
    <t>Termômetro G-Tech Digital - Azul</t>
  </si>
  <si>
    <t>https://www.google.com/url?url=https://www.drogaraia.com.br/termometro-clinico-digital-febre-g-tech-th150-azul-836084.html%3Fsrsltid%3DAfmBOopJlcfX45xov3whFNCsYmYVgNbPy6YiBJn0BKS7EMloIar8piy-HHk&amp;rct=j&amp;q=&amp;esrc=s&amp;opi=95576897&amp;sa=U&amp;ved=0ahUKEwioh5_wxJ2LAxWQnpUCHc4CBZoQguUECOkH&amp;usg=AOvVaw3V27xHXoYz0OaKtu5rkAfu</t>
  </si>
  <si>
    <t>Termômetro Digital Clinico Mini Compacto Medição Rápida Xtrad</t>
  </si>
  <si>
    <t>https://www.google.com/url?url=https://www.mercadolivre.com.br/termmetro-digital-clinico-mini-compacto-medico-rapida/p/MLB29239472%3Fmatt_tool%3D18956390%26utm_source%3Dgoogle_shopping%26utm_medium%3Dorganic%26pdp_filters%3Ditem_id%253AMLB4319403734%26from%3Dgshop&amp;rct=j&amp;q=&amp;esrc=s&amp;opi=95576897&amp;sa=U&amp;ved=0ahUKEwioh5_wxJ2LAxWQnpUCHc4CBZoQguUECIUI&amp;usg=AOvVaw0uqNcZYB0j0LT2Y1b8bgBB</t>
  </si>
  <si>
    <t>30/01/25 10:22</t>
  </si>
  <si>
    <t>Cateter Nasal Óculos 06Fr Pediátrico 2,00m - FOYOMED</t>
  </si>
  <si>
    <t>https://www.google.com/url?url=https://www.cirurgicalucena.com.br/prod,idproduto,8610318,material-de-consumo-cateter-nasal-oculos-06fr-pediatrico-2-00m---foyomed%3Fsrsltid%3DAfmBOorhbr4G8Iipp27iIq_YFvE_rVx2L8vcLZI1PeaKlxM3JluVMqUFl3o&amp;rct=j&amp;q=&amp;esrc=s&amp;opi=95576897&amp;sa=U&amp;ved=0ahUKEwiy5viAxZ2LAxXVRLgEHUYiPGUQgOUECJsG&amp;usg=AOvVaw3tT06YCcCxH4vJp6z-0oQ_</t>
  </si>
  <si>
    <t>Colar Cervical Ajustavel Aph 16 Posições Adulto - Ambu</t>
  </si>
  <si>
    <t>https://www.google.com/url?url=https://produto.mercadolivre.com.br/MLB-4585010672-colar-cervical-ajustavel-aph-16-posicoes-adulto-ambu-_JM%3Fmatt_tool%3D18956390%26utm_source%3Dgoogle_shopping%26utm_medium%3Dorganic&amp;rct=j&amp;q=&amp;esrc=s&amp;opi=95576897&amp;sa=U&amp;ved=0ahUKEwj12IeHxZ2LAxXwp5UCHeEkGw8QgOUECMgH&amp;usg=AOvVaw0n5bMebEweQXbjuX3eb4zv</t>
  </si>
  <si>
    <t>Colar Cervical Ajustável 16 Posições Adulto Hospicenter</t>
  </si>
  <si>
    <t>https://www.google.com/url?url=https://www.magazineluiza.com.br/colar-cervical-ajustavel-16-posicoes-adulto-hospicenter/p/ke708ek37b/cp/coce/%3Fseller_id%3Dolistplus%26srsltid%3DAfmBOoqIDLXjhkQp8sWiXXeHi6Kky4iS8QtkjW5Q192GPdHq4_xBmsi8U9E%26region_id%3D123478&amp;rct=j&amp;q=&amp;esrc=s&amp;opi=95576897&amp;sa=U&amp;ved=0ahUKEwj12IeHxZ2LAxXwp5UCHeEkGw8QguUECNcH&amp;usg=AOvVaw2OIqBWhISJ7QgGb0pJlt_7</t>
  </si>
  <si>
    <t>Ácido Peracético Perax Rio 0,2 1L - Rioquímica /</t>
  </si>
  <si>
    <t>Suda Dental</t>
  </si>
  <si>
    <t>https://www.google.com/url?url=https://www.sudadental.com.br/acido-peracetico-perax-rio-0-2--1l---rioquimica/p%3Fidsku%3D859%26utm_source%3Dgoogleshopping%26srsltid%3DAfmBOoq8qUYen_x3taruN-_k5f3ZW0kT_CRR6zC7q2BhqaZTQrhIV4CGb-A&amp;rct=j&amp;q=&amp;esrc=s&amp;opi=95576897&amp;sa=U&amp;ved=0ahUKEwj4kPOPxZ2LAxXFtJUCHZjKPIwQgOUECLMF&amp;usg=AOvVaw30r222_9D1rWS_uq3cECEu</t>
  </si>
  <si>
    <t>Tesoura Iris 12cm Reta Fina – Aço Inoxidável - Instrumento Cirúrgico</t>
  </si>
  <si>
    <t>https://www.google.com/url?url=https://www.drogaraia.com.br/tesoura-iris-12cm-reta-fina-aco-inoxidavel-instrumento-cirurgico-1070215.html%3Fsrsltid%3DAfmBOopcCNc0GEZzL5X2mp51FnHmfyw8ZvznZCNexcof_-FhnNNjxJJrySA&amp;rct=j&amp;q=&amp;esrc=s&amp;opi=95576897&amp;sa=U&amp;ved=0ahUKEwjcguqWxZ2LAxWlqZUCHY1fB2gQguUECNMG&amp;usg=AOvVaw1tLneuGiitfHc6mADkpgVD</t>
  </si>
  <si>
    <t>30/01/25 10:23</t>
  </si>
  <si>
    <t>Tesoura Iris Reta 12 Cm 12CM</t>
  </si>
  <si>
    <t>ITC do Brasil</t>
  </si>
  <si>
    <t>https://www.google.com/url?url=https://www.itcdobrasil.com.br/tesoura-iris-reta-12-cm%3Futm_source%3Dgoogle%26utm_medium%3DShopping%26utm_campaign%3Dtesoura-iris-reta-12-cm%26inStock%3D%26srsltid%3DAfmBOoqsVC3zttD55UHF7E1GwmuOCbi5PNR0SZq8Bd_DeVV3UYCC4QVmLKM%23derivacao%3D323&amp;rct=j&amp;q=&amp;esrc=s&amp;opi=95576897&amp;sa=U&amp;ved=0ahUKEwjcguqWxZ2LAxWlqZUCHY1fB2gQgOUECPYG&amp;usg=AOvVaw2c7gCR1Eq9VsAfr9Ba8h7G</t>
  </si>
  <si>
    <t>Tesoura Iris 11,5 Cm Reta - Golgran</t>
  </si>
  <si>
    <t>https://www.google.com/url?url=https://www.dentalcremer.com.br/tesoura-iris-golgran-dc11628.html%3Fsrsltid%3DAfmBOoptfzLaqgq2I827lt62yAFxkESSOs6Maff79ZxoUcazLgSG5CXUglc&amp;rct=j&amp;q=&amp;esrc=s&amp;opi=95576897&amp;sa=U&amp;ved=0ahUKEwjcguqWxZ2LAxWlqZUCHY1fB2gQguUECIMH&amp;usg=AOvVaw2_BlFCg67CCQTNTyCuSMUn</t>
  </si>
  <si>
    <t>https://www.google.com/url?url=https://produto.mercadolivre.com.br/MLB-5240537546-pinca-reta-10cm-anatomica-dissecco-auriculoterapia-zhenmed-_JM%3Fmatt_tool%3D18956390%26utm_source%3Dgoogle_shopping%26utm_medium%3Dorganic&amp;rct=j&amp;q=&amp;esrc=s&amp;opi=95576897&amp;sa=U&amp;ved=0ahUKEwjSkN6dxZ2LAxXEppUCHT9mElAQguUECM8G&amp;usg=AOvVaw0pms0BOjy7EJChvzDObGhS</t>
  </si>
  <si>
    <t>Tesoura Iris Curva Aço Inox Cirurgica Odontologica - 11,5cm</t>
  </si>
  <si>
    <t>https://www.google.com/url?url=https://www.magazineluiza.com.br/tesoura-iris-curva-aco-inox-cirurgica-odontologica-115cm-vital-gold/p/hgjjkagf3f/pe/ptrx/%3Fseller_id%3Dembelez%26srsltid%3DAfmBOoqFNy8RqczlktXx-Lq15o3LBOtkVSg0SJ4EZYyIRivuMwf3Q9Wvavs&amp;rct=j&amp;q=&amp;esrc=s&amp;opi=95576897&amp;sa=U&amp;ved=0ahUKEwjNiMSoxZ2LAxXUvJUCHc_7FUQQguUECMYG&amp;usg=AOvVaw1LBPCVff_9Er_MW5NxIVjQ</t>
  </si>
  <si>
    <t>Tesoura Cirúrgica Fina/Fina Curva 11,5cm Weldon</t>
  </si>
  <si>
    <t>https://www.google.com/url?url=https://produto.mercadolivre.com.br/MLB-5177145586-tesoura-cirurgica-finafina-curva-115cm-weldon-_JM%3Fmatt_tool%3D18956390%26utm_source%3Dgoogle_shopping%26utm_medium%3Dorganic&amp;rct=j&amp;q=&amp;esrc=s&amp;opi=95576897&amp;sa=U&amp;ved=0ahUKEwjNiMSoxZ2LAxXUvJUCHc_7FUQQguUECOkG&amp;usg=AOvVaw1eu5I0ongu225RaR5lPnId</t>
  </si>
  <si>
    <t>Tesoura Cirurgica - Curva Para Aplicação - 11,5cm</t>
  </si>
  <si>
    <t>Art Fusion</t>
  </si>
  <si>
    <t>https://www.google.com/url?url=https://www.artfusion.com.br/tesoura-cirurgica-curva-para-aplicacao-11-5cm%3Fsrsltid%3DAfmBOoqLTPhQJ59gS62aQQ6ZsgdzwUoNvZcUm3Bat-ILB2beMpYt2hSyXCs&amp;rct=j&amp;q=&amp;esrc=s&amp;opi=95576897&amp;sa=U&amp;ved=0ahUKEwjNiMSoxZ2LAxXUvJUCHc_7FUQQgOUECPQG&amp;usg=AOvVaw34klVbmiaOHmj7U08ccFOP</t>
  </si>
  <si>
    <t>Pinça Foerster ABC 24cm Reta - unidade</t>
  </si>
  <si>
    <t>https://www.google.com/url?url=https://www.paguemenos.com.br/pinca-foerster-abc-24cm-reta-unidade-1698p48323li2480/p%3Fskuid%3D112357%26srsltid%3DAfmBOor1bvj8fhpe2s1IcSaAmwoZP9Jup0fa-emKrCF4ybR2MTK062gZTjc&amp;rct=j&amp;q=&amp;esrc=s&amp;opi=95576897&amp;sa=U&amp;ved=0ahUKEwif1OyuxZ2LAxVkqJUCHUWxFXoQgOUECPYG&amp;usg=AOvVaw2Xk_rEno3Zuc1osNtJHiWo</t>
  </si>
  <si>
    <t>Pinça Foerster Para Curativo (Reta, 24cm)</t>
  </si>
  <si>
    <t>Ortovet</t>
  </si>
  <si>
    <t>https://www.google.com/url?url=https://www.ortovet.com.br/produtos/pinca-foerster-para-curativo/%3Fvariant%3D761099355%26pf%3Dmc%26srsltid%3DAfmBOoqqcfGSKqPu5TbYxCrgGWTauL3cIiDGzuqHqFrTL29P1U3IGb75Ckc&amp;rct=j&amp;q=&amp;esrc=s&amp;opi=95576897&amp;sa=U&amp;ved=0ahUKEwif1OyuxZ2LAxVkqJUCHUWxFXoQgOUECIMH&amp;usg=AOvVaw0RQPvYpgdR5TX4FxVNQnBL</t>
  </si>
  <si>
    <t>30/01/25 10:24</t>
  </si>
  <si>
    <t>Pinça Foerster Reta - Tamanho 18cm</t>
  </si>
  <si>
    <t>Mekne Produtos Médicos</t>
  </si>
  <si>
    <t>https://www.google.com/url?url=https://www.meknemed.com.br/pinca-foerster-reta-tamanho-18cm-&amp;rct=j&amp;q=&amp;esrc=s&amp;opi=95576897&amp;sa=U&amp;ved=0ahUKEwjGqJS2xZ2LAxW9rpUCHf1vJR4QgOUECMEG&amp;usg=AOvVaw1nmWTgROd8Roki-MJ6hVIT</t>
  </si>
  <si>
    <t>Pinca Foerster Reta 18cm - 0216</t>
  </si>
  <si>
    <t>https://www.google.com/url?url=https://www.utilidadesclinicas.com.br/pinca-foerster-reta-18cm-abc-abc21244a.html%3Fsrsltid%3DAfmBOorqgymmORcbgETCxPo6AchZG0MrsP8Nx5xWyv5v04mojdLt4PigPP8&amp;rct=j&amp;q=&amp;esrc=s&amp;opi=95576897&amp;sa=U&amp;ved=0ahUKEwjGqJS2xZ2LAxW9rpUCHf1vJR4QguUECM0G&amp;usg=AOvVaw0SmAK_L28DyRfLN0opc26a</t>
  </si>
  <si>
    <t>Teste Rápido Dengue NS1IDEG-C41 c/ 25 unid MedTeste MedLevensohn</t>
  </si>
  <si>
    <t>30/01/25 10:25</t>
  </si>
  <si>
    <t>Cotonete Haste Flexível Caixa Com 300 Unidades - Cremer</t>
  </si>
  <si>
    <t>https://www.google.com/url?url=https://www.shoppingprohospital.com.br/saude-bem-estar/cuidados-pessoais/cotonete-haste-flexivel-caixa-com-300-unidades-cremer%3Fparceiro%3D8087%26srsltid%3DAfmBOoosKkjoVcX1Wu_bVQWAP-nDpt1FLEPxfsRKmg84StxW7oI8FdWpdnI&amp;rct=j&amp;q=&amp;esrc=s&amp;opi=95576897&amp;sa=U&amp;ved=0ahUKEwj20r7nxZ2LAxX2rZUCHXLVM5MQguUECIoH&amp;usg=AOvVaw11q-78e-qKgAqB-OwnPGDP</t>
  </si>
  <si>
    <t>Clorexidina 2,0% Degermante 1000 Ml - Vic Pharma</t>
  </si>
  <si>
    <t>https://www.google.com/url?url=https://www.utilidadesclinicas.com.br/antisseptico-clorexidina-2-degermante-1l-vic-pharma-vic11932a.html%3Fsrsltid%3DAfmBOoo8Gzzdezr9Pr5GPjP5mPq2te8z-O19PDdttFaxFXZuVSOZTNJQBLI&amp;rct=j&amp;q=&amp;esrc=s&amp;opi=95576897&amp;sa=U&amp;ved=0ahUKEwit5_bsxZ2LAxXdppUCHXLCNGMQguUECNEI&amp;usg=AOvVaw353FOLHpLWJaMvtKVrckGl</t>
  </si>
  <si>
    <t>30/01/25 10:26</t>
  </si>
  <si>
    <t>Seladora Cristófoli 30 Cm Bivolt</t>
  </si>
  <si>
    <t>https://www.google.com/url?url=https://www.dentalcremer.com.br/seladora-cristofoli.html%3Fsrsltid%3DAfmBOor_D-kUEc0sgLIGQpJ3yWOq30r9nvj_uEhLmRpf3w_pJ4mMeuoV660&amp;rct=j&amp;q=&amp;esrc=s&amp;opi=95576897&amp;sa=U&amp;ved=0ahUKEwjM44n3xZ2LAxXuq5UCHRuIFh8QguUECJMH&amp;usg=AOvVaw2nKAWyP5B5RO-89JMd-yEn</t>
  </si>
  <si>
    <t>AGULHA AGULHA HIPODÉRMICA DESCARTÁVEL 0,6 X 25 MM - CAIXA COM 100</t>
  </si>
  <si>
    <t>None</t>
  </si>
  <si>
    <t>AGULHA 25 X 0,6MM AGULHA 25 X 0,6 MM 23G (1);CAIXA COM 100 UNIDADES</t>
  </si>
  <si>
    <t>AGULHA 25 X 0,60MM COM 100 UNIDADES</t>
  </si>
  <si>
    <t>CATETER INTRAVENOSO N° 20 (ABOCATH), CAIXA COM 100 UNIDADES</t>
  </si>
  <si>
    <t>ABOCATH N°20 DISPOSITIVO PARA ACESSO COM VENOSO COMPOSTO POR UM AGULHA E UM INVOLCRO, FLEXIVEL E PERMANENTE, PARA A ADMINISTRAÇÃO DA MEDICAÇÃO. CX C/100 UNIDADES</t>
  </si>
  <si>
    <t>CATÉTER INTRAVENOSO PERIFÉRICO Nº20 - TIPO ABOCATH, DESCARTÁVEL, ESTÉRIL, APIROGÊNICO, COM AGULHA DE AÇO INOXIDÁVEL, COM CÂMARA DE VISUALIZAÇÃO PLÁSTICA TRANSLÚCIDA, CÂNULA DE POLÍMERO RADIOPACO COM CONECTOR PLÁSTICO CODIFICADO POR COR E COM CAPA PROTETORA, EMBALAGEM TIPO BLISTER DE PAPEL GRAU CIRÚRGICO ATÓXICO. REGISTRO ANVISA. CAIXA COM 100 UNIDADES;</t>
  </si>
  <si>
    <t>Cateter Periférico Intravenoso 100un DESCARPACK (20g)</t>
  </si>
  <si>
    <t>https://magazinemedica.com.br/produtos/visualiza/sku/5857/?gad_source=1&amp;gclid=EAIaIQobChMIu96cyobhigMVi1hIAB2LYTSMEAYYAyABEgIKXvD_BwE</t>
  </si>
  <si>
    <t>Abocath nº 18, caixa com 100 und</t>
  </si>
  <si>
    <t>ABOCATH 18 cx de 100 un, canula em aço inoxidável com bisel ultra afiado atoxico e apirogenico</t>
  </si>
  <si>
    <t>ABOCATH Nº 18 DISPOSITIVO PARA ACESSO COM VENOSO COMPOSTO POR UM AGULHA E UM INVOLCRO, FLEXIVEL E PERMANENTE, PARA A ADMINISTRAÇÃO DA MEDICAÇÃO. CX C/100 UNIDADES</t>
  </si>
  <si>
    <t>Cateter Intravenoso 18G Descarpack - 100 unidades</t>
  </si>
  <si>
    <t>Urgencia Hospitalar Cruz</t>
  </si>
  <si>
    <t>https://www.google.com/url?url=https://www.urgenciahospitalarcruz.com.br/cateteres/cateter-intravenoso-periferico-18g-cx-c-100%3Fparceiro%3D4440%26srsltid%3DAfmBOoq8xIIWZhosdxuIKCrK9Pk6wE4w3OwGmxd6wbGbr5tapf6hHih5yeU&amp;rct=j&amp;q=&amp;esrc=s&amp;opi=95576897&amp;sa=U&amp;ved=0ahUKEwjjkt79m9qKAxXqIrkGHW9vEvYQgOUECNsF&amp;usg=AOvVaw2XdNHxxqxh75K-yUX-TstP</t>
  </si>
  <si>
    <t>Abocath nº 16, caixa com 100 und</t>
  </si>
  <si>
    <t>ABOCATH 16 cx de 100 un, canula em aço inoxidável com bisel ultra afiado atoxico e apirogenico</t>
  </si>
  <si>
    <t>Cateter Intravenoso 16g Medix - C/ 100 Unidades</t>
  </si>
  <si>
    <t>https://www.google.com/url?url=https://www.urgenciahospitalarcruz.com.br/descartaveis/cateter-intravenoso-16g-cx-c-100-unds%3Fparceiro%3D4440%26srsltid%3DAfmBOoqCL_w2dU4BAe_9FpCuFBCbfL5XKLDqKmJ-7bZvcjDPK27hpcSMtuI&amp;rct=j&amp;q=&amp;esrc=s&amp;opi=95576897&amp;sa=U&amp;ved=0ahUKEwjjwYn4m9qKAxX7HbkGHdOoKF8QguUECOsF&amp;usg=AOvVaw1HDXkhzc7fIQPbv9A-f7eU</t>
  </si>
  <si>
    <t>CATETER INTRAVENOSO Nº 14 (ABOCATH) C/ 100 -</t>
  </si>
  <si>
    <t>ABOCATH Nº 14 CAIXA COM 100 UNIDADES COM REGISTRO NA ANVISA</t>
  </si>
  <si>
    <t>PM DE SANTANA DA BOA VISTA</t>
  </si>
  <si>
    <t>ABOCATH N° 24, CAIXA COM 100 UNIDADES. CÂNULA EM AÇO INOXIDÁVEL COM BISEL ULTRA AFIADO, ATÓXICO E APIROGÊNICO.</t>
  </si>
  <si>
    <t>CATETER INTRAVENOSO N°24 (ABOCATH), CAIXA COM 100 UNIDADES</t>
  </si>
  <si>
    <t>CATETER INTRAVENOSO (ABOCATH) Nº 24, CAIXA COM 100 UNIDADES</t>
  </si>
  <si>
    <t>Cateter Periférico I.V N° 24 Caixa c/100 Unidades - Descarpack</t>
  </si>
  <si>
    <t>https://www.google.com/url?url=https://www.medserv-sp.com.br/product-page/cateter-perif%25C3%25A9rico-i-v-n-24-caixa-c-100-unidades-descarpack%3Futm_source%3Dgoogle%26utm_medium%3Dwix_google_feed%26utm_campaign%3Dfreelistings&amp;rct=j&amp;q=&amp;esrc=s&amp;opi=95576897&amp;sa=U&amp;ved=0ahUKEwj1xc7t0MeIAxUmgpUCHVhiB_oQgOUECKQG&amp;usg=AOvVaw2Aogxph1M3iKDJ2_ZDpamJ</t>
  </si>
  <si>
    <t>ABOCATH N° 22, CAIXA COM 100 UNIDADES. CÂNULA EM AÇO INOXIDÁVEL COM BISEL ULTRA AFIADO, ATÓXICO E APIROGÊNICO.</t>
  </si>
  <si>
    <t>CATETER INTRAVENOSO N°22 (ABOCATH), CAIXA COM 100 UNIDADES</t>
  </si>
  <si>
    <t>ABOCATH Nº 22 DISPOSITIVO PARA ACESSO COM VENOSO COMPOSTO POR UM AGULHA E UM INVOLCRO, FLEXIVEL E PERMANENTE, PARA A ADMINISTRAÇÃO DA MEDICAÇÃO. CX C/100 UNIDADES</t>
  </si>
  <si>
    <t>15/05/2024</t>
  </si>
  <si>
    <t>7</t>
  </si>
  <si>
    <t>Cateter Periférico I.V N° 22 Caixa c/100 Unidades - Descarpack</t>
  </si>
  <si>
    <t>Medserv</t>
  </si>
  <si>
    <t>https://www.medserv-sp.com.br/product-page/cateter-perif%C3%A9rico-i-v-n-22-caixa-c-100-unidades-descarpack</t>
  </si>
  <si>
    <t>CURATIVO ADESIVO PARA USO APÓS PUNÇÃO VENOSA BRANCO ADULTO COM 500UN</t>
  </si>
  <si>
    <t>ÁLCOOL 70% LÍQUIDO, CX C/12 FRASCOS DE 1 LITRO</t>
  </si>
  <si>
    <t>Álcool 70%, 1litro. (liquido). Caixa com 12 unidades.</t>
  </si>
  <si>
    <t>ÁLCOOL 70%, 1 LITRO, CAIXA COM 12 UNIDADES</t>
  </si>
  <si>
    <t>Caixa C/12 Álcool Líquido 70% 1L Unid. Facilita AUDAX</t>
  </si>
  <si>
    <t>https://www.infopel.com.br/produtos/caixa-c-12-alcool-liquido-70-1l-unid-facilita-audax/?variant=621497981&amp;pf=mc&amp;srsltid=AfmBOorw3sn6zkR_Ve-8nUlVgtOdQtIQ3trUVhQoVeZB7CrB_osKL8DfbY0</t>
  </si>
  <si>
    <t>Infopel</t>
  </si>
  <si>
    <t>ÁLCOOL 70% LIQUIDO ASSEPTGEL 1 LITRO CAIXA COM 12 UNIDADES</t>
  </si>
  <si>
    <t>https://www.jvgprodutos.com.br/comprar/alcool-70-liquido-asseptgel-1-litro-caixa-com-12-unidades/direto/44?srsltid=AfmBOop9THZS6LlLLcr71cz96PRyN-su50qM-3nuD8zZNTR94fqMvlK3UBg</t>
  </si>
  <si>
    <t>JV Produtos</t>
  </si>
  <si>
    <t>Gel Cicatrizante Hidrogel com Alginato de Cálcio e Sódio (85g) - Curatec</t>
  </si>
  <si>
    <t>https://www.lojamedical.com.br/gel-curatec-hidrogel-c-alginato-85g-ref-k260085</t>
  </si>
  <si>
    <t>Medical</t>
  </si>
  <si>
    <t>Saf-gel Gel Hidratante 85g</t>
  </si>
  <si>
    <t>https://www.promofarma.com.br/saf-gel-gel-hidratante-85g-1033199/p?idsku=4653&amp;srsltid=AfmBOoqCWbLnF0BHcxH8gKVFhoe-htu34GzYNbs0xx_XHVZK4kVjqt6pi4Q</t>
  </si>
  <si>
    <t>Promo Farma</t>
  </si>
  <si>
    <t>Dersani Hidrogel Alginato 85g</t>
  </si>
  <si>
    <t>https://www.araujo.com.br/dersani-hidrogel-alginato-85g/71289.html?srsltid=AfmBOoouvtHYj-Ns_I0iSFap0PxNM6bfN-MryPOeBjg5jMQ77W9r2-88QfQ</t>
  </si>
  <si>
    <t>Araujo</t>
  </si>
  <si>
    <t>ALCOOL IODADO 1L - ÁLCOOL IODADO 0,1 SOLUÇÃO ALCOÓLICA CONT</t>
  </si>
  <si>
    <t>ÁLCOOL IODADO 0,1% LITRO</t>
  </si>
  <si>
    <t>ÁLCOOL IODADO 0,1% / 1 LITRO.</t>
  </si>
  <si>
    <t>Bobina de Saco Plástico Picotado - Dimensões aproximadas: 28cm×40cm, capacidade 5 kg; bobina com no min.500 unidades, cor transparente.</t>
  </si>
  <si>
    <t>BOBINA DE SACO PLÁSTICO PICOTADO PARA ALIMENTOS / CAPACIDADE 5 LITROS / MEDIDAS 27CM X 42CM. / BOBIN</t>
  </si>
  <si>
    <t>Fundação Universidade Regional de Blumenau</t>
  </si>
  <si>
    <t>Bobina Picotada 28 X 42 CM 5Kg C/500 Unid. Fundo Reto</t>
  </si>
  <si>
    <t>https://www.fcwdistribuidora.com.br/6675/bobina-picotada-28-x-42-cm-5kg-c-500-unid-fundo-reto?gad_source=1&amp;gclid=EAIaIQobChMIrNji_NqdiwMVzidECB0CDgRJEAQYAiABEgJql_D_BwE</t>
  </si>
  <si>
    <t>FCW Distribuidora</t>
  </si>
  <si>
    <t>Bobina plástica Saco plástico, transparente, liso, alta densidade, atóxico e inodoro. Com capacidade para 3kg e dimensão aproximada de 25x35cm. Apresentação em bobina tubular com aproximadamente 1000 sacos</t>
  </si>
  <si>
    <t>Saco Picotado Reforçado para 10kg  500 pacotes</t>
  </si>
  <si>
    <t>Bobina Picotada 40x60cm 500und 10kg</t>
  </si>
  <si>
    <t>https://www.natallimp.com.br/gerenciamento-de-residuos/bobinas/bobina-picotado-40x60-500und-10kg?srsltid=AfmBOoqr30uuGeAvZNQsTNkH2PaWCQQrF2PH3JEJVRIQt2tRhWHlfEPm</t>
  </si>
  <si>
    <t>Natal Limp</t>
  </si>
  <si>
    <t>Conjunto de tala para imobilização, tala moldável aramada em EVA tam PP, P, M e G</t>
  </si>
  <si>
    <t>PM DE BOZANO</t>
  </si>
  <si>
    <t>TALA ARAMADA MOLDÁVEL MODELO RESGATE (EVA) PARA IMOBILIZAÇÃO DE MEMBROS. CONJUNTO PARA RESGATE TA...</t>
  </si>
  <si>
    <t>Kit</t>
  </si>
  <si>
    <t>Kit Tala Aramada ( Pp, P, M, G ) Resgate</t>
  </si>
  <si>
    <t>https://www.ribermedica.com.br/MLB-1198073975-kit-tala-aramada-pp-p-m-g-resgate-_JM</t>
  </si>
  <si>
    <t>Riber Medica</t>
  </si>
  <si>
    <t>FITA CIRURGICA MICROPOROSA HIPOALÉRGICA 5CM X 10M.</t>
  </si>
  <si>
    <t>Fita adesiva cirúrgica microporosa, hipoalergênica, 50mm x 10 metros.</t>
  </si>
  <si>
    <t>Fita Cirúrgica Microporosa, Hipoalérgica, tamanho: 2,5cm X 4,5m.</t>
  </si>
  <si>
    <t>FITA CIRÚRGICA MICROPOROSA HIPOALERGÊNICA LARGURA 2,5CM X 4,5M COMPRIMENTO</t>
  </si>
  <si>
    <t>Micropore 2,5cmx4,5m largura pequeno( fita cirúrgica microporosa hipoalérgica tamanho</t>
  </si>
  <si>
    <t>Fita cirúrgica microporosa, branca, hipoalergênica, 2,5 cm x 4,5 m</t>
  </si>
  <si>
    <t>FITA CIRÚRGICA MICROPOROSA hipoalergênica 2,5 x 4,5 m (obs: igual a 25 mm x 4,5 m)</t>
  </si>
  <si>
    <t>Curativo Iv Fix Fixador De Cateter 3m 5cm X 7,4cm - 100un</t>
  </si>
  <si>
    <t>https://produto.mercadolivre.com.br/MLB-3684373260-curativo-iv-fix-fixador-de-cateter-3m-5cm-x-74cm-100un-_JM?matt_tool=18956390&amp;utm_source=google_shopping&amp;utm_medium=organic</t>
  </si>
  <si>
    <t>Curativo IV Fix Fixador De Cateter 5cm x 7,4cm Caixa C/100 Unidades Ref:3522B - 3M</t>
  </si>
  <si>
    <t>https://www.cirurgicasalutar.com.br/fixador-de-cateter-iv-fix-cx-c100-3522b-3m?utm_source=Site&amp;utm_medium=GoogleMerchant&amp;utm_campaign=GoogleMerchant&amp;srsltid=AfmBOopQ_ONRC34CciIFrvfbaEqMbo23k7MWwRzJmq8F2fyK12J_r290VzU</t>
  </si>
  <si>
    <t>Cirurgica Salutar</t>
  </si>
  <si>
    <t>Fixador Esteril para Cateter 3M I.V. FIX 3522B 5 X 7,4CM CX 100 UM</t>
  </si>
  <si>
    <t>https://www.starhouse.com.br/saude/curativo/fixador-esteril-para-cateter-i-v-fix-3522b-5-x-7-4cm-3m?parceiro=3945&amp;srsltid=AfmBOoqt2Qz4dS44J242GK_GyCrc9m8pPJKd7fbPPehMbjUO-dziZRgoEh8</t>
  </si>
  <si>
    <t>Start House</t>
  </si>
  <si>
    <t>SOLUÇÃO RINGER LACTATO SISTEMA FECHADO 500ML</t>
  </si>
  <si>
    <t>SORO RINGER LACTATO 500ML (BOLSA SISTEMA FECHADO)</t>
  </si>
  <si>
    <t>SORO RINGER COM LACTATO SISTEMA FECHADO 500ML</t>
  </si>
  <si>
    <t>SORO RINGER LACTATO SISTEMA FECHADO,APRESENTADO EM FRASCO DE 500ML</t>
  </si>
  <si>
    <t>Fundo Municipal de Saúde de São João do Itaperiú</t>
  </si>
  <si>
    <t>RINGER, COMPOSIÇÃO:ASSOCIADO COM LACTATO DE SÓDIO, FORMA FARMACÊUTICA:SOLUÇÃO INJETÁVEL, CARACTERÍSTICA ADICIONAL:SISTEMA FECHADO. 1000ML.</t>
  </si>
  <si>
    <t>MUNICÍPIO DE QUINTA DO SOL</t>
  </si>
  <si>
    <t>RINGER, ASSOCIADO COM LACTATO DE SÓDIO, SOLUÇÃO INJETÁVEL, SISTEMA FECHADO - BOLSA 1000 ML (BR0303292)</t>
  </si>
  <si>
    <t>COLETOR DE URINA SISTEMA FECHADO 2000ML</t>
  </si>
  <si>
    <t>Bolsa Coletora De Urina Sistema Fechado 2000ml</t>
  </si>
  <si>
    <t>Bolsa coletora de urina estéril, sistema fechado de 2.000 ml.</t>
  </si>
  <si>
    <t>Sonda foley nº. 14.</t>
  </si>
  <si>
    <t>MUNICÍPIO DE IVATUBA</t>
  </si>
  <si>
    <t>Sonda foley nº 20</t>
  </si>
  <si>
    <t>SONDA FOLEY 20 2 VIAS</t>
  </si>
  <si>
    <t>LUVA P/ PROCEDIMENTO COM TALCO, TAM. M, CX C/ 100 UN</t>
  </si>
  <si>
    <t>LUVA DE PROCEDIMENTO TAM P LATEX DESCARTAVEL CX COM 100 UNID</t>
  </si>
  <si>
    <t>Sonda Para Aspiração Traqueal Mark Med 6</t>
  </si>
  <si>
    <t>ESCOVA CERVICAL GINECOLÓGICA</t>
  </si>
  <si>
    <t>ESCOVA CERVICAL GINECOLÓGICA DESCARTÁVEL</t>
  </si>
  <si>
    <t>Fixador Citológico Spray célula 100ml</t>
  </si>
  <si>
    <t>ESPÉCULO VAGINAL P/CP, ESTÉRIL INDIVIDUAL, TAM. P - SEM LUBRIFICANTE</t>
  </si>
  <si>
    <t>PM DE PASSA SETE</t>
  </si>
  <si>
    <t>Espéculo Vaginal Descartável Não Estéril P - Vagispec não lubrificado</t>
  </si>
  <si>
    <t>Espéculo Vaginal - Vagispec P não lubificado</t>
  </si>
  <si>
    <t>https://dentalpassaro.com.br/especulo-vaginal-vagispec?srsltid=AfmBOophRR6EUIe4H4ZKgWtFDvXEqTs3NUCXoNOHBhaVFVAt4GNnxLjO</t>
  </si>
  <si>
    <t>Dental Passaro</t>
  </si>
  <si>
    <t>Estetoscópio adulto</t>
  </si>
  <si>
    <t>PM DE ALTO ALEGRE</t>
  </si>
  <si>
    <t>Estetoscópio Adulto</t>
  </si>
  <si>
    <t>Estetoscópio adulto.</t>
  </si>
  <si>
    <t>Estetoscópio Simples Adulto - Preto - Premium</t>
  </si>
  <si>
    <t>https://www.dormed.com.br/estetoscopio-simples-adulto---premium/p?srsltid=AfmBOop51DmD9IzEGDowt9s79KTmzXYk3zpIXuLgFdFwzHoWTrsTHzrs</t>
  </si>
  <si>
    <t>Dormed</t>
  </si>
  <si>
    <t>EXTENSOR 2 VIAS</t>
  </si>
  <si>
    <t>EXTENSOR 2 VIAS 20 cm</t>
  </si>
  <si>
    <t>EXTENSOR INFUSÃO VASCULAR, VIAS:2 VIAS,</t>
  </si>
  <si>
    <t>MUNICÍPIO DE CRUZMALTINA</t>
  </si>
  <si>
    <t>FIO DE SUTURA NYLON 3.0 Fio de sutura nylon 3.0, Caixa c/ 24</t>
  </si>
  <si>
    <t>Fio de Sutura Nylon Nº 3.0 cx/ 24 unidades</t>
  </si>
  <si>
    <t>FIO DE SUTURA 3.0, NYLON, CAIXA COM 24 UNIDADES</t>
  </si>
  <si>
    <t>Fio de sutura odontológica nylon 4.0.</t>
  </si>
  <si>
    <t>PM DE LAGOA VERMELHA</t>
  </si>
  <si>
    <t>Fio de Sutura 4.0 caixa com 24 unid.</t>
  </si>
  <si>
    <t>Fio de Sutura Nylon Nº 4.0 cx/ 24 unidades</t>
  </si>
  <si>
    <t>FIO DE SUTURA 4.0, NYLON, CAIXA COM 24 UNIDADES</t>
  </si>
  <si>
    <t>Fio de sutura 5.0 com 24 unidades</t>
  </si>
  <si>
    <t>PM DE COQUEIROS DO SUL</t>
  </si>
  <si>
    <t>FIO DE SUTURA NYLON 5.0 C/ 24</t>
  </si>
  <si>
    <t>Fio de sutura 5.0 nylon c/ 24 unidades</t>
  </si>
  <si>
    <t>Fio de Sutura 5.0 caixa com 24 unid.</t>
  </si>
  <si>
    <t>Fio de Sutura Nylon Nº 5.0 cx/ 24 unidades</t>
  </si>
  <si>
    <t>Fio de Sutura 6.0 caixa com 24 unid.</t>
  </si>
  <si>
    <t>FIO DE SUTURA NYLON PRETO Nº 6-0</t>
  </si>
  <si>
    <t>FIO DE SUTURA Nº 6, EMBALAGEM COM 24 ENVELOPES</t>
  </si>
  <si>
    <t>FIO CIRÚRGICO DE SUTURA DE NYLON PRETO 6-0, EMBALAGEM COM 24</t>
  </si>
  <si>
    <t>ROLO DE PAPEL ECG MINDRAY BENEHEART 3 / COMEN CM 300 - 80 X 20</t>
  </si>
  <si>
    <t>https://www.superdinatec.com.br/rolo-de-papel-ecg-mindray-beneheart-3-comen-cm-300-80-x-20?srsltid=AfmBOorC6G9JQmFn8yYkYV3tCsWHHnQ93IpQLpIYYGuU3Txmx6-MahIs</t>
  </si>
  <si>
    <t>Super dinatec</t>
  </si>
  <si>
    <t>Papel térmico em Rolo para Mindray Beneheart D3 D6 UMED20 Branco</t>
  </si>
  <si>
    <t>https://www.blumed7.com.br/papel-termico-em-rolo-para-mindray-beneheart-d3-d6-umed20-branco-p1787?srsltid=AfmBOorFR9g_LlXsPiv_qXjfcp0XoOafHhX_ioz1W9Cc7IrzRF49ZDRQ</t>
  </si>
  <si>
    <t>Blumed</t>
  </si>
  <si>
    <t>Papel Termosensível Rolo 80mm x 20m - Compatível eletrocardiógrafo Mindray BENEHEART R3</t>
  </si>
  <si>
    <t>https://www.manancialmedical.com.br/produto/papel-termossensivel-p-ecg-titb-80x20-rolo-compativel-com-eletrocardiografo-mindray-beneheart-r3.html?utm_source=Site&amp;utm_medium=GoogleShopping&amp;utm_campaign=IntegracaoGoogle&amp;srsltid=AfmBOooJDQHNJHYPZGYEt7gCMnmqZsUROZtt5PkQS3krcKqkYxcrHBzDUXE</t>
  </si>
  <si>
    <t>ELETRODO DESCARTÁVEL PCT C/50 P ECG</t>
  </si>
  <si>
    <t>ALGODÃO 500GR.</t>
  </si>
  <si>
    <t>PM DE GUABIJU</t>
  </si>
  <si>
    <t>MASCARA DE OXIGENIO COM RESERVATORIO ADULTO</t>
  </si>
  <si>
    <t>MASCARA DE OXIGÊNIO ADULTO COM RESERVATÓRIO ALTA CONCENTRAÇÃO</t>
  </si>
  <si>
    <t>MASCARA DE OXIGÊNIO INFANTIL COM RESERVATÓRIO ALTA CONCENTRAÇÃO</t>
  </si>
  <si>
    <t>MASCARA DE OXIGENIO ALTA CONCENTRAÇÃO COM RESERVATÓRIO E TUBO MD INFANTIL</t>
  </si>
  <si>
    <t>Lençol de Papel Descartável 70cm X 50m - Cipel</t>
  </si>
  <si>
    <t>https://loja.suturasonline.com.br/materias-de-consumo/diversos/lencol-de-papel-descartavel-70cm-50m-cipel?parceiro=6025&amp;srsltid=AfmBOoohu5dqGIDJm0c2NLrWQIhss2uGiOx4fHXUy34S1DyS4hFgYm22lAQ</t>
  </si>
  <si>
    <t>COLAR DE ESTABILIZAÇÃO CERVICAL AJUSTÁVEL NA ALTURA, COM 16 POSIÇÕES. AJUSTE PERSONALIZADO, PERMITE SUBSTITUIR ATÉ 4 MEDIDAS PADRÕES DE COLAR CERVICAL ADULTO E 2 MEDIDAS DE COLAR CERVICAL PEDIÁTRICO; APOIO DE QUEIXO (MENTO) DOBRÁVEL PARA FACILITAR A</t>
  </si>
  <si>
    <t>Metros Cúbicos</t>
  </si>
  <si>
    <t>COLAR CERVICAL AJUSTÁVEL. COM 16 POSIÇÕES (12 POSIÇÕES NA VERSÃO PEDIÁTRICA); APOIO DE QUEIXO (MENTO) DOBRÁVEL; ABERTURA FRONTAL; ABERTURA POSTERIOR;</t>
  </si>
  <si>
    <t>MUNICÍPIO DE PALMEIRA</t>
  </si>
  <si>
    <t>Oxímetro de Pulso MD Portátil, LCD Colorido, Bateria Integrada, Biv olt UT100</t>
  </si>
  <si>
    <t>https://www.constamed.com.br/oxigenoterapia/oximetro/oximetro-de-pulso-md-portatil-lcd-colorido-bateria-integrada-biv-olt-ut100?parceiro=8158&amp;srsltid=AfmBOopF1vI-w669-2RGj-3gheqpAUnzZxYL1L0y43w6RSqvasEaO9xYTtY</t>
  </si>
  <si>
    <t>Consta Med</t>
  </si>
  <si>
    <t>https://www.lumiarsaude.com.br/oximetro-portatil-com-alarme-nonin-2500a?srsltid=AfmBOoqpe-GL3Ihfjd45TTdwmg3V5BaE20m9EaEf1r2C9JMWUwfahe2YZAM</t>
  </si>
  <si>
    <t>Oxímetro Portátil com Alarme Nonin 2500A</t>
  </si>
  <si>
    <t>Lumiar</t>
  </si>
  <si>
    <t>ÁCIDO PERACÉTICO 0,2% FRASCO COM 1000ML</t>
  </si>
  <si>
    <t>Ácido Peracético Dosagem: Mínimo De 0,2% , Forma Física: Solução Aquosa</t>
  </si>
  <si>
    <t>ÁCIDO PERACÉTICO ? concentração 0,20 % a 0,25% - embalagem de 1 litro. Compativel com aço inox, liga de alumínio, tecido, plástico, borracha, etc. Baixa toxicidade não alergenica. Registro da ANVISA</t>
  </si>
  <si>
    <t>TESOURA IRIS RETA 12CM</t>
  </si>
  <si>
    <t>Tesoura iris, reta, inox, 12cm</t>
  </si>
  <si>
    <t>TESOURA IRIS RETA 12CM EM AÇO INOX</t>
  </si>
  <si>
    <t>TESOURA IRIS RETA EM AÇO INOX 12CM</t>
  </si>
  <si>
    <t>Pinça dissecação anatômica (sem dente), formato ponta: ponta reta, tipo ponta: lisa, comprimento total: cerca de 10 cm, componentes: s/ cremalheira, material: aço inoxidável, esterilidade: esterilizável.</t>
  </si>
  <si>
    <t>MUNICÍPIO DE PIEN</t>
  </si>
  <si>
    <t>Pinça Anatômica Reta C/10cm Para Dissecação - Zhenmed sem dente</t>
  </si>
  <si>
    <t>Pinça Reta Dissecção Anatomica 10cm ZhenMed</t>
  </si>
  <si>
    <t>https://www.zhenmed.com.br/pincas/pinca-reta-disseccao-anatomica-10cm-zhenmed/</t>
  </si>
  <si>
    <t>Zhenmed</t>
  </si>
  <si>
    <t>TESOURA IRIS CURVA Tesoura Iris 11,5cm Fina/fina curva  aço Inox</t>
  </si>
  <si>
    <t>TESOURA IRIS CURVA PONTA FINA 11,5 CM EM ACO INOX</t>
  </si>
  <si>
    <t>TESOURA IRIS 11 5CM CURVA ACO INOXIDAVEL. MARCAS ACEITAVEIS GOLGRAN.</t>
  </si>
  <si>
    <t>Consórcio Integrado de Gestão Pública do Entre Rios</t>
  </si>
  <si>
    <t>TESTE DE GRAVIDEZ</t>
  </si>
  <si>
    <t>PM DE CAIBATÉ</t>
  </si>
  <si>
    <t>PM DE CHARRUA</t>
  </si>
  <si>
    <t>TESTE RÁPIDO DE GRAVIDEZ</t>
  </si>
  <si>
    <t>PM DE GRAMADO XAVIER</t>
  </si>
  <si>
    <t>Teste rápido de gravidez</t>
  </si>
  <si>
    <t>Teste Rápido De Gravidez</t>
  </si>
  <si>
    <t>TESTE RÁPIDO DE DENGUE NS1 CX COM 25 UNIDADES.</t>
  </si>
  <si>
    <t>Teste Rápido De Covid + Influenza</t>
  </si>
  <si>
    <t>TESTE RÁPIDO COVID 19 + INFLUENZA A &amp; B (COMBO)</t>
  </si>
  <si>
    <t>TESTE RAPIDO COVID 19 ANTIGENO E INFLUENZA A E B</t>
  </si>
  <si>
    <t>TESTE DE COVID-19 E INFLUENZA</t>
  </si>
  <si>
    <t>COTONETE COM HASTE FLEXIVEL EMBALAGEM DE 300UN</t>
  </si>
  <si>
    <t>COTONETE com hastes flexiveis com 100% de puro algodÃ£o na duas pontas em embalagem de papel resistente e sistema picotado, embalagem com 300 unidades.</t>
  </si>
  <si>
    <t>MUNICÍPIO DE SANTA FÉ</t>
  </si>
  <si>
    <t>COTONETE :HASTES FLEXÍVEIS, INQUEBRÁVEIS, PROPORCIONANDO SEGURANÇA. COM PONTAS DE ALGODÃO QUE NÃO SOLTAM FIAPOS, ANTIGERME (TRICLOSAN 0,4%) QUE O MANTÉM LIVRE DE MICRÓBIOS MESMO DEPOIS DO CARTUCHO ABERTO. CAIXA COM 300 UNIDADES. PRODUTO TOTALMENTE AT</t>
  </si>
  <si>
    <t>MUNICÍPIO DE CIDADE GAÚCHA</t>
  </si>
  <si>
    <t>CLOREXIDINA DEGERMANTE 2% EMBALAGEM 1L</t>
  </si>
  <si>
    <t>LT</t>
  </si>
  <si>
    <t>PM DE CORONEL BICACO</t>
  </si>
  <si>
    <t>CLOREXIDINA 2% DEGERMANTE 1.000ML</t>
  </si>
  <si>
    <t>clorexidina 2% degermante 1 litro</t>
  </si>
  <si>
    <t>CLOREXIDINA AQUOSA 0,2% 1000ML</t>
  </si>
  <si>
    <t>CLOREXIDINA AQUOSA 0,2% 01 LITRO.</t>
  </si>
  <si>
    <t>Teste Rápido Dengue NS1, teste imunocromatográfico, kit com 25 testes.</t>
  </si>
  <si>
    <t>TESTE RÁPIDO DENGUE NS1 IMUNOCROMATOGRÁFICO CAIXA COM /25 UND.</t>
  </si>
  <si>
    <t>TESTES RÁPIDO DE DENGUE C/ 25 UN</t>
  </si>
  <si>
    <t>Fundo Municipal de Saúde de Águas de Chapecó</t>
  </si>
  <si>
    <t>DL22/2024</t>
  </si>
  <si>
    <t>https://www.especifarma.com.br/material-de-protecao/teste/teste-rapido-dengue-ns1ideg-c41-caixa-com-25-unidades-medteste-medlevensohn?parceiro=8464&amp;srsltid=AfmBOoora8ddCR7NTuVXYddctfj-d-qWwLzCZtyoiKpLJ99wsd9G7CUe68w</t>
  </si>
  <si>
    <t>PAPEL P/ ELETROCARDIOGRAMA COMPATÍVEL COM APARELHO MINDRAY, 8mmx20m</t>
  </si>
  <si>
    <t>Pinça Laboratório Material: Metal , Aplicação: Para Tubo De Ensaio , Comprimento: Cerca De 20 C</t>
  </si>
  <si>
    <t>INST.FED.EDUC.CIENC.E TEC.SERTãO PERNAMBUCANO</t>
  </si>
  <si>
    <t>Pinça laboratório</t>
  </si>
  <si>
    <t>UNIVERSIDADE FEDERAL DO ESPIRITO SANTO/ES</t>
  </si>
  <si>
    <t>Pinça Laboratório Material: Metal , Aplicação: Para Condensador , Tipo Ponta: Ponta Com 4 Dedos , Revestimento: Revestida Com Pvc , Abertura: Abertura Até 60 MM, Adicional: Com Mufa</t>
  </si>
  <si>
    <t>FUNDAÇÃO UNIV. FEDERAL DE SÃO JOÃO DEL-REI</t>
  </si>
  <si>
    <t>CURATIVO ADESIVO POS PUNÇAO INFANTIL Curativo adesivo pós punção infantil caixa com 500 unidades</t>
  </si>
  <si>
    <t>CURATIVO ADESIVO REDONDO PÓS PUNÇÃO INFANTIL - Curativos adesivos redondos pós punção antialérgico, com sistema de abertura tipo pétala, 25mm de diâmetro, rolo/caixa contendo no mínimo 500 unidades. Indicar marca e Registro na Anvisa. Modelo com motivos infantis. Este produto deverá ser aprovado pela equipe técnica da SMS.</t>
  </si>
  <si>
    <t>PM DE CANELA</t>
  </si>
  <si>
    <t>CURATIVO ADESIVO PARA USO APÓS PUNÇÃO OU PROCEDIMENTO BEGE 500 UNIDADES</t>
  </si>
  <si>
    <t>PM DE SERAFINA CORRÊA</t>
  </si>
  <si>
    <t>BUSCOPAN composto, bultibrometo de escopolamina 4mg/ml +dipirona 500mg/ml solução injetavel, ampola</t>
  </si>
  <si>
    <t>PM DE LAGOA BONITA DO SUL</t>
  </si>
  <si>
    <t>CATETER INTRAVENOSO 14G CATETER PERIFÉRICO INTRAVENOSO CAIXA C/ 100 UNIDADES N.14 (ABOCATH) AGULHA EM AÇO INOXIDÁVEL SILICONIZADA, COM BISEL ULTRAAFIADO; CANHÃO CODIFICADO POR CORES, QUE DIFERENCIAM OS CALIBRES; CATETER EM TEFLON; TAMPA COM POLIPROP</t>
  </si>
  <si>
    <t>CURATIVO HIDROGEL EMB.85 GR (SAF-GEL) HIDROGEL/HIDRATANTE, COM ALGINATO DE CÁLCIO E SÓDIO, GEL, ESTÉRIL, BISNAGA MARCA PRÉ-APROVADA: SAF-GEL e CURATEC</t>
  </si>
  <si>
    <t>HIDROGEL COM ALGINATO DE CÁLCIO SAF GEL - 85GR</t>
  </si>
  <si>
    <t>PM DE SÃO JOSÉ DO OURO</t>
  </si>
  <si>
    <t>HIDROGEL, GEL COM ALGINATO DE CÁLCIO; C/ 85G</t>
  </si>
  <si>
    <t>HIDRO-GEL COM ALGINATO DE CÁLCIO E SÓDIO 85G</t>
  </si>
  <si>
    <t>Gel hidr absor feridas, algin cálcio e sódio, bisnaga de 85g Gel hidratante e absorvente para feridas, com alginato de cálcio e sódio, bisnaga de 85g</t>
  </si>
  <si>
    <t>FIXADOR ESTÉRIL PARA CATÉTER IV FIX, TAMANHO 5CMX7,4 CM CAIXA COM 100 UN</t>
  </si>
  <si>
    <t>BOLSA SORO RINGER C/ 1000 ML</t>
  </si>
  <si>
    <t>Escova cervical ginecológica</t>
  </si>
  <si>
    <t>ESCOVA GINECOLÓGICA CERVICAL DESCARTÁVEL</t>
  </si>
  <si>
    <t>PM DE NOVA HARTZ</t>
  </si>
  <si>
    <t>ESCOVA CERVICAL GINECOLÓGICA 16CM -</t>
  </si>
  <si>
    <t>FIO ABSORVIVEL CATGUT 3.0 COM AGULHA 2,5 CAIXA COM 24 UNIDADES</t>
  </si>
  <si>
    <t>CONSÓRCIO INTERMUNICIPAL DE SAÚDE DE PARANAVAÍ/AMUNPAR</t>
  </si>
  <si>
    <t>FIO DE SUTURA VICRYL CATGUT SIMPLES 3.0 COM AGULHA CIR. 20MM CAIXA COM 24 UND.</t>
  </si>
  <si>
    <t>Fio Cirúrgico Catgut Simples Amarelo 3-0 AG 1/2 COR 1,70cm - BIOLINE FIOS</t>
  </si>
  <si>
    <t>Utilidades Clinicas</t>
  </si>
  <si>
    <t>https://www.utilidadesclinicas.com.br/fio-cirurgico-catgut-simples-amarelo-3-0-ag-1-2-cor-1-70cm-bioline-fios-bil26676a.html?gad_source=4&amp;gclid=CjwKCAiA5Ka9BhB5EiwA1ZVtvLFpvh9ZkbDIjB5zikJLTMjSeQZYgsuxd-MVyj9PoGxOVSiOGjQsqhoC38YQAvD_BwE</t>
  </si>
  <si>
    <t>3104 PINÇA FOESTER (ANEL) SERRILHADA CURVA 20CM /</t>
  </si>
  <si>
    <t xml:space="preserve">AGULHA 24X3,5MM </t>
  </si>
  <si>
    <t>SACO DE LIXO INFECTANTE 50L BRANCO HOSPITALAR . C/ 100 UM</t>
  </si>
  <si>
    <t xml:space="preserve">SACO DE LIXO INFECTANTE 15L BRANCO HOSPITALAR . C/ 100 UN </t>
  </si>
  <si>
    <t xml:space="preserve">SACO DE LIXO INFECTANTE 50L BRANCO HOSPITALAR . C/ 100 UN </t>
  </si>
  <si>
    <t>Saco para lixo hospitalar branco leitoso para material infectante de 50 litros. Contendo o logo (infectante). Pct/100.</t>
  </si>
  <si>
    <t>MUNICÍPIO DE RIBEIRÃO CLARO</t>
  </si>
  <si>
    <t>Sacos de Lixo Hospitalar Infectante - 50 Litros - Pct c/ 100 unid - VERMELHO - Pacote com 100 unidades</t>
  </si>
  <si>
    <t>PM DE SÃO JOSÉ DO NORTE</t>
  </si>
  <si>
    <t>SACO PARA RESÍDUOS INFECTANTES 50 LITROS (EMBALAGEM COM 100</t>
  </si>
  <si>
    <t>PCT</t>
  </si>
  <si>
    <t>Prefeitura Municipal de Bandeirante</t>
  </si>
  <si>
    <t>PR8/2024</t>
  </si>
  <si>
    <t>Saco para Lixo Super Reforçado Branco Infectante 50L com 100 unidades Zibag</t>
  </si>
  <si>
    <t>https://www.lojabraslimpo.com.br/saco-para-lixo-super-reforcado-branco-infectante-50l-com-100-unidades-zibag-106696/p?idsku=3322&amp;srsltid=AfmBOopJTjGnv8joLCvBr43xu-l_FXYufUsc68Xqabix_Q3t3WeZZEe2irM</t>
  </si>
  <si>
    <t>Brasilimpo</t>
  </si>
  <si>
    <t>Saco De Lixo Infectante 50 Litros Branco 100 Unidades</t>
  </si>
  <si>
    <t>https://produto.mercadolivre.com.br/MLB-4936807476-saco-de-lixo-infectante-50-litros-branco-100-unidades-_JM?matt_tool=18956390&amp;utm_source=google_shopping&amp;utm_medium=organic</t>
  </si>
  <si>
    <t>SACO LIXO HOSPITALAR 50 LITROS (PACOTE 100 UNID)</t>
  </si>
  <si>
    <t>MUNICÍPIO DE ALTONIA</t>
  </si>
  <si>
    <t>SACO PLÁSTICO PARA LIXO HOSPITALAR, CAPACIDADE: 15L, COR: BRANCA, CONTENDO SÍMBOLO DE SUBSTÂNCIA INFECTANTE, ROLO COM 100 UNID</t>
  </si>
  <si>
    <t>MUNICÍPIO DE QUARTO CENTENÁRIO</t>
  </si>
  <si>
    <t>SACO DE LIXO HOSPITALAR BRANCO 15L. PACOTE COM 100 UNIDADES. MATERIAIS DA ESTRUTURA: POLIETILENO. VOLUME: 15 LITROS. TIPOS DE ABERTURAS: 39X58CM. LEVA O SÍMBOLO INFECTANTE OBEDECENDO A NORMA NBR 7500, SEGUE AS NORMAS 9191 DA ABNT E A RESOLUÇÃO DA ANVISA.</t>
  </si>
  <si>
    <t>SACO DE LIXO HOSPITALAR 15 LITROS PACOTE C/ 100 UNID SIMBOLO INFECTANTE</t>
  </si>
  <si>
    <t>SACO DE LIXO HOSPITALAR / CAPACIDADE 15 LITROS / PACOTE COM 100 PEÇAS.</t>
  </si>
  <si>
    <t>Pacote</t>
  </si>
  <si>
    <t>Fundação Universidade Regional de Blumenau - FURB</t>
  </si>
  <si>
    <t>07-2024/022</t>
  </si>
  <si>
    <t>Saco de lixo Infectante Hospitalar 15L C/ 100 un - Rava</t>
  </si>
  <si>
    <t>https://www.doutormedcirurgica.com.br/saco-de-lixo-infectante-hospitalar-15l-c-100-un-rava?srsltid=AfmBOoryv90LOhSxVLsBNlYozeIb6VOR55QvtjUKHBYfKrNJmFema_22xqM</t>
  </si>
  <si>
    <t>SACO PARA LIXO INFECTANTE R BRANCO 15L C/ 100 UND ECONOMICO</t>
  </si>
  <si>
    <t>https://www.toklimp.com/produtos/saco-para-lixo-infectante-r-branco-15l-c-100-und-economico/?pf=gs&amp;variant=400436662&amp;srsltid=AfmBOoqfIJ6MSrDrkUJtJdO3jQ8gBLqMXJILMIB2qPqoVPfqtPx_-mnUal0</t>
  </si>
  <si>
    <t>Tok Limp</t>
  </si>
  <si>
    <t>AGULHA DESCARTAVEL 25X7MM CAIXA C/ 100 UNIDADES.</t>
  </si>
  <si>
    <t>PM DE NOVO MACHADO</t>
  </si>
  <si>
    <t>AGULHA DESCARTÁVEL 25X7mm C/ TAMPA 100 UNI -</t>
  </si>
  <si>
    <t>PM DE NOVA RAMADA</t>
  </si>
  <si>
    <t>Agulha hipodérmica descartável 25x7mm, estéril, em aço inoxidável, permitindo acoplamento nas seringas bico luer slip e luer lock, lubrificada, atóxica e epirogênica, cx. c/ 100 (aprovado pelo INMETRO)</t>
  </si>
  <si>
    <t>12185 - AGULHA - AGULHA DESC 25X7CX 100UN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</si>
</sst>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4">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4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167" fontId="43" fillId="43" borderId="0" xfId="0" applyNumberFormat="1" applyFont="1" applyFill="1" applyAlignment="1">
      <alignment horizontal="left"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4" fillId="0" borderId="21" xfId="46" applyNumberFormat="1" applyBorder="1" applyAlignment="1">
      <alignment horizontal="left" vertical="top" wrapText="1"/>
    </xf>
    <xf numFmtId="0" fontId="41" fillId="0" borderId="2" xfId="46" applyNumberFormat="1" applyFont="1" applyBorder="1" applyAlignment="1">
      <alignment horizontal="left" vertical="top" wrapText="1"/>
    </xf>
    <xf numFmtId="0" fontId="4" fillId="0" borderId="2" xfId="46" applyNumberFormat="1" applyBorder="1" applyAlignment="1">
      <alignment horizontal="left" vertical="top" wrapText="1"/>
    </xf>
    <xf numFmtId="0" fontId="31" fillId="42" borderId="21" xfId="0" applyFont="1" applyFill="1" applyBorder="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355">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styles" Target="style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microsoft.com/office/2006/relationships/vbaProject" Target="vbaProject.bin"/><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sheetMetadata" Target="metadata.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_rels/drawing14.xml.rels><?xml version="1.0" encoding="UTF-8" standalone="yes"?>
<Relationships xmlns="http://schemas.openxmlformats.org/package/2006/relationships"><Relationship Id="rId1" Type="http://schemas.openxmlformats.org/officeDocument/2006/relationships/hyperlink" Target="#RESUMO!A1"/></Relationships>
</file>

<file path=xl/drawings/_rels/drawing15.xml.rels><?xml version="1.0" encoding="UTF-8" standalone="yes"?>
<Relationships xmlns="http://schemas.openxmlformats.org/package/2006/relationships"><Relationship Id="rId1" Type="http://schemas.openxmlformats.org/officeDocument/2006/relationships/hyperlink" Target="#RESUMO!A1"/></Relationships>
</file>

<file path=xl/drawings/_rels/drawing16.xml.rels><?xml version="1.0" encoding="UTF-8" standalone="yes"?>
<Relationships xmlns="http://schemas.openxmlformats.org/package/2006/relationships"><Relationship Id="rId1" Type="http://schemas.openxmlformats.org/officeDocument/2006/relationships/hyperlink" Target="#RESUMO!A1"/></Relationships>
</file>

<file path=xl/drawings/_rels/drawing17.xml.rels><?xml version="1.0" encoding="UTF-8" standalone="yes"?>
<Relationships xmlns="http://schemas.openxmlformats.org/package/2006/relationships"><Relationship Id="rId1" Type="http://schemas.openxmlformats.org/officeDocument/2006/relationships/hyperlink" Target="#RESUMO!A1"/></Relationships>
</file>

<file path=xl/drawings/_rels/drawing18.xml.rels><?xml version="1.0" encoding="UTF-8" standalone="yes"?>
<Relationships xmlns="http://schemas.openxmlformats.org/package/2006/relationships"><Relationship Id="rId1" Type="http://schemas.openxmlformats.org/officeDocument/2006/relationships/hyperlink" Target="#RESUMO!A1"/></Relationships>
</file>

<file path=xl/drawings/_rels/drawing19.xml.rels><?xml version="1.0" encoding="UTF-8" standalone="yes"?>
<Relationships xmlns="http://schemas.openxmlformats.org/package/2006/relationships"><Relationship Id="rId1" Type="http://schemas.openxmlformats.org/officeDocument/2006/relationships/hyperlink" Target="#RESUMO!A1"/></Relationships>
</file>

<file path=xl/drawings/_rels/drawing20.xml.rels><?xml version="1.0" encoding="UTF-8" standalone="yes"?>
<Relationships xmlns="http://schemas.openxmlformats.org/package/2006/relationships"><Relationship Id="rId1" Type="http://schemas.openxmlformats.org/officeDocument/2006/relationships/hyperlink" Target="#RESUMO!A1"/></Relationships>
</file>

<file path=xl/drawings/_rels/drawing21.xml.rels><?xml version="1.0" encoding="UTF-8" standalone="yes"?>
<Relationships xmlns="http://schemas.openxmlformats.org/package/2006/relationships"><Relationship Id="rId1" Type="http://schemas.openxmlformats.org/officeDocument/2006/relationships/hyperlink" Target="#RESUMO!A1"/></Relationships>
</file>

<file path=xl/drawings/_rels/drawing22.xml.rels><?xml version="1.0" encoding="UTF-8" standalone="yes"?>
<Relationships xmlns="http://schemas.openxmlformats.org/package/2006/relationships"><Relationship Id="rId1" Type="http://schemas.openxmlformats.org/officeDocument/2006/relationships/hyperlink" Target="#RESUMO!A1"/></Relationships>
</file>

<file path=xl/drawings/_rels/drawing23.xml.rels><?xml version="1.0" encoding="UTF-8" standalone="yes"?>
<Relationships xmlns="http://schemas.openxmlformats.org/package/2006/relationships"><Relationship Id="rId1" Type="http://schemas.openxmlformats.org/officeDocument/2006/relationships/hyperlink" Target="#RESUMO!A1"/></Relationships>
</file>

<file path=xl/drawings/_rels/drawing24.xml.rels><?xml version="1.0" encoding="UTF-8" standalone="yes"?>
<Relationships xmlns="http://schemas.openxmlformats.org/package/2006/relationships"><Relationship Id="rId1" Type="http://schemas.openxmlformats.org/officeDocument/2006/relationships/hyperlink" Target="#RESUMO!A1"/></Relationships>
</file>

<file path=xl/drawings/_rels/drawing25.xml.rels><?xml version="1.0" encoding="UTF-8" standalone="yes"?>
<Relationships xmlns="http://schemas.openxmlformats.org/package/2006/relationships"><Relationship Id="rId1" Type="http://schemas.openxmlformats.org/officeDocument/2006/relationships/hyperlink" Target="#RESUMO!A1"/></Relationships>
</file>

<file path=xl/drawings/_rels/drawing26.xml.rels><?xml version="1.0" encoding="UTF-8" standalone="yes"?>
<Relationships xmlns="http://schemas.openxmlformats.org/package/2006/relationships"><Relationship Id="rId1" Type="http://schemas.openxmlformats.org/officeDocument/2006/relationships/hyperlink" Target="#RESUMO!A1"/></Relationships>
</file>

<file path=xl/drawings/_rels/drawing27.xml.rels><?xml version="1.0" encoding="UTF-8" standalone="yes"?>
<Relationships xmlns="http://schemas.openxmlformats.org/package/2006/relationships"><Relationship Id="rId1" Type="http://schemas.openxmlformats.org/officeDocument/2006/relationships/hyperlink" Target="#RESUMO!A1"/></Relationships>
</file>

<file path=xl/drawings/_rels/drawing28.xml.rels><?xml version="1.0" encoding="UTF-8" standalone="yes"?>
<Relationships xmlns="http://schemas.openxmlformats.org/package/2006/relationships"><Relationship Id="rId1" Type="http://schemas.openxmlformats.org/officeDocument/2006/relationships/hyperlink" Target="#RESUMO!A1"/></Relationships>
</file>

<file path=xl/drawings/_rels/drawing29.xml.rels><?xml version="1.0" encoding="UTF-8" standalone="yes"?>
<Relationships xmlns="http://schemas.openxmlformats.org/package/2006/relationships"><Relationship Id="rId1" Type="http://schemas.openxmlformats.org/officeDocument/2006/relationships/hyperlink" Target="#RESUMO!A1"/></Relationships>
</file>

<file path=xl/drawings/_rels/drawing30.xml.rels><?xml version="1.0" encoding="UTF-8" standalone="yes"?>
<Relationships xmlns="http://schemas.openxmlformats.org/package/2006/relationships"><Relationship Id="rId1" Type="http://schemas.openxmlformats.org/officeDocument/2006/relationships/hyperlink" Target="#RESUMO!A1"/></Relationships>
</file>

<file path=xl/drawings/_rels/drawing31.xml.rels><?xml version="1.0" encoding="UTF-8" standalone="yes"?>
<Relationships xmlns="http://schemas.openxmlformats.org/package/2006/relationships"><Relationship Id="rId1" Type="http://schemas.openxmlformats.org/officeDocument/2006/relationships/hyperlink" Target="#RESUMO!A1"/></Relationships>
</file>

<file path=xl/drawings/_rels/drawing32.xml.rels><?xml version="1.0" encoding="UTF-8" standalone="yes"?>
<Relationships xmlns="http://schemas.openxmlformats.org/package/2006/relationships"><Relationship Id="rId1" Type="http://schemas.openxmlformats.org/officeDocument/2006/relationships/hyperlink" Target="#RESUMO!A1"/></Relationships>
</file>

<file path=xl/drawings/_rels/drawing33.xml.rels><?xml version="1.0" encoding="UTF-8" standalone="yes"?>
<Relationships xmlns="http://schemas.openxmlformats.org/package/2006/relationships"><Relationship Id="rId1" Type="http://schemas.openxmlformats.org/officeDocument/2006/relationships/hyperlink" Target="#RESUMO!A1"/></Relationships>
</file>

<file path=xl/drawings/_rels/drawing34.xml.rels><?xml version="1.0" encoding="UTF-8" standalone="yes"?>
<Relationships xmlns="http://schemas.openxmlformats.org/package/2006/relationships"><Relationship Id="rId1" Type="http://schemas.openxmlformats.org/officeDocument/2006/relationships/hyperlink" Target="#RESUMO!A1"/></Relationships>
</file>

<file path=xl/drawings/_rels/drawing35.xml.rels><?xml version="1.0" encoding="UTF-8" standalone="yes"?>
<Relationships xmlns="http://schemas.openxmlformats.org/package/2006/relationships"><Relationship Id="rId1" Type="http://schemas.openxmlformats.org/officeDocument/2006/relationships/hyperlink" Target="#RESUMO!A1"/></Relationships>
</file>

<file path=xl/drawings/_rels/drawing36.xml.rels><?xml version="1.0" encoding="UTF-8" standalone="yes"?>
<Relationships xmlns="http://schemas.openxmlformats.org/package/2006/relationships"><Relationship Id="rId1" Type="http://schemas.openxmlformats.org/officeDocument/2006/relationships/hyperlink" Target="#RESUMO!A1"/></Relationships>
</file>

<file path=xl/drawings/_rels/drawing37.xml.rels><?xml version="1.0" encoding="UTF-8" standalone="yes"?>
<Relationships xmlns="http://schemas.openxmlformats.org/package/2006/relationships"><Relationship Id="rId1" Type="http://schemas.openxmlformats.org/officeDocument/2006/relationships/hyperlink" Target="#RESUMO!A1"/></Relationships>
</file>

<file path=xl/drawings/_rels/drawing38.xml.rels><?xml version="1.0" encoding="UTF-8" standalone="yes"?>
<Relationships xmlns="http://schemas.openxmlformats.org/package/2006/relationships"><Relationship Id="rId1" Type="http://schemas.openxmlformats.org/officeDocument/2006/relationships/hyperlink" Target="#RESUMO!A1"/></Relationships>
</file>

<file path=xl/drawings/_rels/drawing39.xml.rels><?xml version="1.0" encoding="UTF-8" standalone="yes"?>
<Relationships xmlns="http://schemas.openxmlformats.org/package/2006/relationships"><Relationship Id="rId1" Type="http://schemas.openxmlformats.org/officeDocument/2006/relationships/hyperlink" Target="#RESUMO!A1"/></Relationships>
</file>

<file path=xl/drawings/_rels/drawing40.xml.rels><?xml version="1.0" encoding="UTF-8" standalone="yes"?>
<Relationships xmlns="http://schemas.openxmlformats.org/package/2006/relationships"><Relationship Id="rId1" Type="http://schemas.openxmlformats.org/officeDocument/2006/relationships/hyperlink" Target="#RESUMO!A1"/></Relationships>
</file>

<file path=xl/drawings/_rels/drawing41.xml.rels><?xml version="1.0" encoding="UTF-8" standalone="yes"?>
<Relationships xmlns="http://schemas.openxmlformats.org/package/2006/relationships"><Relationship Id="rId1" Type="http://schemas.openxmlformats.org/officeDocument/2006/relationships/hyperlink" Target="#RESUMO!A1"/></Relationships>
</file>

<file path=xl/drawings/_rels/drawing42.xml.rels><?xml version="1.0" encoding="UTF-8" standalone="yes"?>
<Relationships xmlns="http://schemas.openxmlformats.org/package/2006/relationships"><Relationship Id="rId1" Type="http://schemas.openxmlformats.org/officeDocument/2006/relationships/hyperlink" Target="#RESUMO!A1"/></Relationships>
</file>

<file path=xl/drawings/_rels/drawing43.xml.rels><?xml version="1.0" encoding="UTF-8" standalone="yes"?>
<Relationships xmlns="http://schemas.openxmlformats.org/package/2006/relationships"><Relationship Id="rId1" Type="http://schemas.openxmlformats.org/officeDocument/2006/relationships/hyperlink" Target="#RESUMO!A1"/></Relationships>
</file>

<file path=xl/drawings/_rels/drawing44.xml.rels><?xml version="1.0" encoding="UTF-8" standalone="yes"?>
<Relationships xmlns="http://schemas.openxmlformats.org/package/2006/relationships"><Relationship Id="rId1" Type="http://schemas.openxmlformats.org/officeDocument/2006/relationships/hyperlink" Target="#RESUMO!A1"/></Relationships>
</file>

<file path=xl/drawings/_rels/drawing45.xml.rels><?xml version="1.0" encoding="UTF-8" standalone="yes"?>
<Relationships xmlns="http://schemas.openxmlformats.org/package/2006/relationships"><Relationship Id="rId1" Type="http://schemas.openxmlformats.org/officeDocument/2006/relationships/hyperlink" Target="#RESUMO!A1"/></Relationships>
</file>

<file path=xl/drawings/_rels/drawing46.xml.rels><?xml version="1.0" encoding="UTF-8" standalone="yes"?>
<Relationships xmlns="http://schemas.openxmlformats.org/package/2006/relationships"><Relationship Id="rId1" Type="http://schemas.openxmlformats.org/officeDocument/2006/relationships/hyperlink" Target="#RESUMO!A1"/></Relationships>
</file>

<file path=xl/drawings/_rels/drawing47.xml.rels><?xml version="1.0" encoding="UTF-8" standalone="yes"?>
<Relationships xmlns="http://schemas.openxmlformats.org/package/2006/relationships"><Relationship Id="rId1" Type="http://schemas.openxmlformats.org/officeDocument/2006/relationships/hyperlink" Target="#RESUMO!A1"/></Relationships>
</file>

<file path=xl/drawings/_rels/drawing48.xml.rels><?xml version="1.0" encoding="UTF-8" standalone="yes"?>
<Relationships xmlns="http://schemas.openxmlformats.org/package/2006/relationships"><Relationship Id="rId1" Type="http://schemas.openxmlformats.org/officeDocument/2006/relationships/hyperlink" Target="#RESUMO!A1"/></Relationships>
</file>

<file path=xl/drawings/_rels/drawing49.xml.rels><?xml version="1.0" encoding="UTF-8" standalone="yes"?>
<Relationships xmlns="http://schemas.openxmlformats.org/package/2006/relationships"><Relationship Id="rId1" Type="http://schemas.openxmlformats.org/officeDocument/2006/relationships/hyperlink" Target="#RESUMO!A1"/></Relationships>
</file>

<file path=xl/drawings/_rels/drawing50.xml.rels><?xml version="1.0" encoding="UTF-8" standalone="yes"?>
<Relationships xmlns="http://schemas.openxmlformats.org/package/2006/relationships"><Relationship Id="rId1" Type="http://schemas.openxmlformats.org/officeDocument/2006/relationships/hyperlink" Target="#RESUMO!A1"/></Relationships>
</file>

<file path=xl/drawings/_rels/drawing51.xml.rels><?xml version="1.0" encoding="UTF-8" standalone="yes"?>
<Relationships xmlns="http://schemas.openxmlformats.org/package/2006/relationships"><Relationship Id="rId1" Type="http://schemas.openxmlformats.org/officeDocument/2006/relationships/hyperlink" Target="#RESUMO!A1"/></Relationships>
</file>

<file path=xl/drawings/_rels/drawing52.xml.rels><?xml version="1.0" encoding="UTF-8" standalone="yes"?>
<Relationships xmlns="http://schemas.openxmlformats.org/package/2006/relationships"><Relationship Id="rId1" Type="http://schemas.openxmlformats.org/officeDocument/2006/relationships/hyperlink" Target="#RESUMO!A1"/></Relationships>
</file>

<file path=xl/drawings/_rels/drawing53.xml.rels><?xml version="1.0" encoding="UTF-8" standalone="yes"?>
<Relationships xmlns="http://schemas.openxmlformats.org/package/2006/relationships"><Relationship Id="rId1" Type="http://schemas.openxmlformats.org/officeDocument/2006/relationships/hyperlink" Target="#RESUMO!A1"/></Relationships>
</file>

<file path=xl/drawings/_rels/drawing54.xml.rels><?xml version="1.0" encoding="UTF-8" standalone="yes"?>
<Relationships xmlns="http://schemas.openxmlformats.org/package/2006/relationships"><Relationship Id="rId1" Type="http://schemas.openxmlformats.org/officeDocument/2006/relationships/hyperlink" Target="#RESUMO!A1"/></Relationships>
</file>

<file path=xl/drawings/_rels/drawing55.xml.rels><?xml version="1.0" encoding="UTF-8" standalone="yes"?>
<Relationships xmlns="http://schemas.openxmlformats.org/package/2006/relationships"><Relationship Id="rId1" Type="http://schemas.openxmlformats.org/officeDocument/2006/relationships/hyperlink" Target="#RESUMO!A1"/></Relationships>
</file>

<file path=xl/drawings/_rels/drawing56.xml.rels><?xml version="1.0" encoding="UTF-8" standalone="yes"?>
<Relationships xmlns="http://schemas.openxmlformats.org/package/2006/relationships"><Relationship Id="rId1" Type="http://schemas.openxmlformats.org/officeDocument/2006/relationships/hyperlink" Target="#RESUMO!A1"/></Relationships>
</file>

<file path=xl/drawings/_rels/drawing57.xml.rels><?xml version="1.0" encoding="UTF-8" standalone="yes"?>
<Relationships xmlns="http://schemas.openxmlformats.org/package/2006/relationships"><Relationship Id="rId1" Type="http://schemas.openxmlformats.org/officeDocument/2006/relationships/hyperlink" Target="#RESUMO!A1"/></Relationships>
</file>

<file path=xl/drawings/_rels/drawing58.xml.rels><?xml version="1.0" encoding="UTF-8" standalone="yes"?>
<Relationships xmlns="http://schemas.openxmlformats.org/package/2006/relationships"><Relationship Id="rId1" Type="http://schemas.openxmlformats.org/officeDocument/2006/relationships/hyperlink" Target="#RESUMO!A1"/></Relationships>
</file>

<file path=xl/drawings/_rels/drawing59.xml.rels><?xml version="1.0" encoding="UTF-8" standalone="yes"?>
<Relationships xmlns="http://schemas.openxmlformats.org/package/2006/relationships"><Relationship Id="rId1" Type="http://schemas.openxmlformats.org/officeDocument/2006/relationships/hyperlink" Target="#RESUMO!A1"/></Relationships>
</file>

<file path=xl/drawings/_rels/drawing60.xml.rels><?xml version="1.0" encoding="UTF-8" standalone="yes"?>
<Relationships xmlns="http://schemas.openxmlformats.org/package/2006/relationships"><Relationship Id="rId1" Type="http://schemas.openxmlformats.org/officeDocument/2006/relationships/hyperlink" Target="#RESUMO!A1"/></Relationships>
</file>

<file path=xl/drawings/_rels/drawing61.xml.rels><?xml version="1.0" encoding="UTF-8" standalone="yes"?>
<Relationships xmlns="http://schemas.openxmlformats.org/package/2006/relationships"><Relationship Id="rId1" Type="http://schemas.openxmlformats.org/officeDocument/2006/relationships/hyperlink" Target="#RESUMO!A1"/></Relationships>
</file>

<file path=xl/drawings/_rels/drawing62.xml.rels><?xml version="1.0" encoding="UTF-8" standalone="yes"?>
<Relationships xmlns="http://schemas.openxmlformats.org/package/2006/relationships"><Relationship Id="rId1" Type="http://schemas.openxmlformats.org/officeDocument/2006/relationships/hyperlink" Target="#RESUMO!A1"/></Relationships>
</file>

<file path=xl/drawings/_rels/drawing63.xml.rels><?xml version="1.0" encoding="UTF-8" standalone="yes"?>
<Relationships xmlns="http://schemas.openxmlformats.org/package/2006/relationships"><Relationship Id="rId1" Type="http://schemas.openxmlformats.org/officeDocument/2006/relationships/hyperlink" Target="#RESUMO!A1"/></Relationships>
</file>

<file path=xl/drawings/_rels/drawing64.xml.rels><?xml version="1.0" encoding="UTF-8" standalone="yes"?>
<Relationships xmlns="http://schemas.openxmlformats.org/package/2006/relationships"><Relationship Id="rId1" Type="http://schemas.openxmlformats.org/officeDocument/2006/relationships/hyperlink" Target="#RESUMO!A1"/></Relationships>
</file>

<file path=xl/drawings/_rels/drawing65.xml.rels><?xml version="1.0" encoding="UTF-8" standalone="yes"?>
<Relationships xmlns="http://schemas.openxmlformats.org/package/2006/relationships"><Relationship Id="rId1" Type="http://schemas.openxmlformats.org/officeDocument/2006/relationships/hyperlink" Target="#RESUMO!A1"/></Relationships>
</file>

<file path=xl/drawings/_rels/drawing66.xml.rels><?xml version="1.0" encoding="UTF-8" standalone="yes"?>
<Relationships xmlns="http://schemas.openxmlformats.org/package/2006/relationships"><Relationship Id="rId1" Type="http://schemas.openxmlformats.org/officeDocument/2006/relationships/hyperlink" Target="#RESUMO!A1"/></Relationships>
</file>

<file path=xl/drawings/_rels/drawing67.xml.rels><?xml version="1.0" encoding="UTF-8" standalone="yes"?>
<Relationships xmlns="http://schemas.openxmlformats.org/package/2006/relationships"><Relationship Id="rId1" Type="http://schemas.openxmlformats.org/officeDocument/2006/relationships/hyperlink" Target="#RESUMO!A1"/></Relationships>
</file>

<file path=xl/drawings/_rels/drawing68.xml.rels><?xml version="1.0" encoding="UTF-8" standalone="yes"?>
<Relationships xmlns="http://schemas.openxmlformats.org/package/2006/relationships"><Relationship Id="rId1" Type="http://schemas.openxmlformats.org/officeDocument/2006/relationships/hyperlink" Target="#RESUMO!A1"/></Relationships>
</file>

<file path=xl/drawings/_rels/drawing69.xml.rels><?xml version="1.0" encoding="UTF-8" standalone="yes"?>
<Relationships xmlns="http://schemas.openxmlformats.org/package/2006/relationships"><Relationship Id="rId1" Type="http://schemas.openxmlformats.org/officeDocument/2006/relationships/hyperlink" Target="#RESUMO!A1"/></Relationships>
</file>

<file path=xl/drawings/_rels/drawing70.xml.rels><?xml version="1.0" encoding="UTF-8" standalone="yes"?>
<Relationships xmlns="http://schemas.openxmlformats.org/package/2006/relationships"><Relationship Id="rId1" Type="http://schemas.openxmlformats.org/officeDocument/2006/relationships/hyperlink" Target="#RESUMO!A1"/></Relationships>
</file>

<file path=xl/drawings/_rels/drawing71.xml.rels><?xml version="1.0" encoding="UTF-8" standalone="yes"?>
<Relationships xmlns="http://schemas.openxmlformats.org/package/2006/relationships"><Relationship Id="rId1" Type="http://schemas.openxmlformats.org/officeDocument/2006/relationships/hyperlink" Target="#RESUMO!A1"/></Relationships>
</file>

<file path=xl/drawings/_rels/drawing72.xml.rels><?xml version="1.0" encoding="UTF-8" standalone="yes"?>
<Relationships xmlns="http://schemas.openxmlformats.org/package/2006/relationships"><Relationship Id="rId1" Type="http://schemas.openxmlformats.org/officeDocument/2006/relationships/hyperlink" Target="#RESUMO!A1"/></Relationships>
</file>

<file path=xl/drawings/_rels/drawing73.xml.rels><?xml version="1.0" encoding="UTF-8" standalone="yes"?>
<Relationships xmlns="http://schemas.openxmlformats.org/package/2006/relationships"><Relationship Id="rId1" Type="http://schemas.openxmlformats.org/officeDocument/2006/relationships/hyperlink" Target="#RESUMO!A1"/></Relationships>
</file>

<file path=xl/drawings/_rels/drawing74.xml.rels><?xml version="1.0" encoding="UTF-8" standalone="yes"?>
<Relationships xmlns="http://schemas.openxmlformats.org/package/2006/relationships"><Relationship Id="rId1" Type="http://schemas.openxmlformats.org/officeDocument/2006/relationships/hyperlink" Target="#RESUMO!A1"/></Relationships>
</file>

<file path=xl/drawings/_rels/drawing75.xml.rels><?xml version="1.0" encoding="UTF-8" standalone="yes"?>
<Relationships xmlns="http://schemas.openxmlformats.org/package/2006/relationships"><Relationship Id="rId1" Type="http://schemas.openxmlformats.org/officeDocument/2006/relationships/hyperlink" Target="#RESUMO!A1"/></Relationships>
</file>

<file path=xl/drawings/_rels/drawing76.xml.rels><?xml version="1.0" encoding="UTF-8" standalone="yes"?>
<Relationships xmlns="http://schemas.openxmlformats.org/package/2006/relationships"><Relationship Id="rId1" Type="http://schemas.openxmlformats.org/officeDocument/2006/relationships/hyperlink" Target="#RESUMO!A1"/></Relationships>
</file>

<file path=xl/drawings/_rels/drawing77.xml.rels><?xml version="1.0" encoding="UTF-8" standalone="yes"?>
<Relationships xmlns="http://schemas.openxmlformats.org/package/2006/relationships"><Relationship Id="rId1" Type="http://schemas.openxmlformats.org/officeDocument/2006/relationships/hyperlink" Target="#RESUMO!A1"/></Relationships>
</file>

<file path=xl/drawings/_rels/drawing78.xml.rels><?xml version="1.0" encoding="UTF-8" standalone="yes"?>
<Relationships xmlns="http://schemas.openxmlformats.org/package/2006/relationships"><Relationship Id="rId1" Type="http://schemas.openxmlformats.org/officeDocument/2006/relationships/hyperlink" Target="#RESUMO!A1"/></Relationships>
</file>

<file path=xl/drawings/_rels/drawing79.xml.rels><?xml version="1.0" encoding="UTF-8" standalone="yes"?>
<Relationships xmlns="http://schemas.openxmlformats.org/package/2006/relationships"><Relationship Id="rId1" Type="http://schemas.openxmlformats.org/officeDocument/2006/relationships/hyperlink" Target="#RESUMO!A1"/></Relationships>
</file>

<file path=xl/drawings/_rels/drawing80.xml.rels><?xml version="1.0" encoding="UTF-8" standalone="yes"?>
<Relationships xmlns="http://schemas.openxmlformats.org/package/2006/relationships"><Relationship Id="rId1" Type="http://schemas.openxmlformats.org/officeDocument/2006/relationships/hyperlink" Target="#RESUMO!A1"/></Relationships>
</file>

<file path=xl/drawings/_rels/drawing81.xml.rels><?xml version="1.0" encoding="UTF-8" standalone="yes"?>
<Relationships xmlns="http://schemas.openxmlformats.org/package/2006/relationships"><Relationship Id="rId1" Type="http://schemas.openxmlformats.org/officeDocument/2006/relationships/hyperlink" Target="#RESUMO!A1"/></Relationships>
</file>

<file path=xl/drawings/_rels/drawing82.xml.rels><?xml version="1.0" encoding="UTF-8" standalone="yes"?>
<Relationships xmlns="http://schemas.openxmlformats.org/package/2006/relationships"><Relationship Id="rId1" Type="http://schemas.openxmlformats.org/officeDocument/2006/relationships/hyperlink" Target="#RESUMO!A1"/></Relationships>
</file>

<file path=xl/drawings/_rels/drawing83.xml.rels><?xml version="1.0" encoding="UTF-8" standalone="yes"?>
<Relationships xmlns="http://schemas.openxmlformats.org/package/2006/relationships"><Relationship Id="rId1" Type="http://schemas.openxmlformats.org/officeDocument/2006/relationships/hyperlink" Target="#RESUMO!A1"/></Relationships>
</file>

<file path=xl/drawings/_rels/drawing84.xml.rels><?xml version="1.0" encoding="UTF-8" standalone="yes"?>
<Relationships xmlns="http://schemas.openxmlformats.org/package/2006/relationships"><Relationship Id="rId1" Type="http://schemas.openxmlformats.org/officeDocument/2006/relationships/hyperlink" Target="#RESUMO!A1"/></Relationships>
</file>

<file path=xl/drawings/_rels/drawing85.xml.rels><?xml version="1.0" encoding="UTF-8" standalone="yes"?>
<Relationships xmlns="http://schemas.openxmlformats.org/package/2006/relationships"><Relationship Id="rId1" Type="http://schemas.openxmlformats.org/officeDocument/2006/relationships/hyperlink" Target="#RESUMO!A1"/></Relationships>
</file>

<file path=xl/drawings/_rels/drawing86.xml.rels><?xml version="1.0" encoding="UTF-8" standalone="yes"?>
<Relationships xmlns="http://schemas.openxmlformats.org/package/2006/relationships"><Relationship Id="rId1" Type="http://schemas.openxmlformats.org/officeDocument/2006/relationships/hyperlink" Target="#RESUMO!A1"/></Relationships>
</file>

<file path=xl/drawings/_rels/drawing87.xml.rels><?xml version="1.0" encoding="UTF-8" standalone="yes"?>
<Relationships xmlns="http://schemas.openxmlformats.org/package/2006/relationships"><Relationship Id="rId1" Type="http://schemas.openxmlformats.org/officeDocument/2006/relationships/hyperlink" Target="#RESUMO!A1"/></Relationships>
</file>

<file path=xl/drawings/_rels/drawing88.xml.rels><?xml version="1.0" encoding="UTF-8" standalone="yes"?>
<Relationships xmlns="http://schemas.openxmlformats.org/package/2006/relationships"><Relationship Id="rId1" Type="http://schemas.openxmlformats.org/officeDocument/2006/relationships/hyperlink" Target="#RESUMO!A1"/></Relationships>
</file>

<file path=xl/drawings/_rels/drawing89.xml.rels><?xml version="1.0" encoding="UTF-8" standalone="yes"?>
<Relationships xmlns="http://schemas.openxmlformats.org/package/2006/relationships"><Relationship Id="rId1" Type="http://schemas.openxmlformats.org/officeDocument/2006/relationships/hyperlink" Target="#RESUMO!A1"/></Relationships>
</file>

<file path=xl/drawings/_rels/drawing90.xml.rels><?xml version="1.0" encoding="UTF-8" standalone="yes"?>
<Relationships xmlns="http://schemas.openxmlformats.org/package/2006/relationships"><Relationship Id="rId1" Type="http://schemas.openxmlformats.org/officeDocument/2006/relationships/hyperlink" Target="#RESUMO!A1"/></Relationships>
</file>

<file path=xl/drawings/_rels/drawing91.xml.rels><?xml version="1.0" encoding="UTF-8" standalone="yes"?>
<Relationships xmlns="http://schemas.openxmlformats.org/package/2006/relationships"><Relationship Id="rId1" Type="http://schemas.openxmlformats.org/officeDocument/2006/relationships/hyperlink" Target="#RESUMO!A1"/></Relationships>
</file>

<file path=xl/drawings/_rels/drawing92.xml.rels><?xml version="1.0" encoding="UTF-8" standalone="yes"?>
<Relationships xmlns="http://schemas.openxmlformats.org/package/2006/relationships"><Relationship Id="rId1" Type="http://schemas.openxmlformats.org/officeDocument/2006/relationships/hyperlink" Target="#RESUMO!A1"/></Relationships>
</file>

<file path=xl/drawings/_rels/drawing93.xml.rels><?xml version="1.0" encoding="UTF-8" standalone="yes"?>
<Relationships xmlns="http://schemas.openxmlformats.org/package/2006/relationships"><Relationship Id="rId1" Type="http://schemas.openxmlformats.org/officeDocument/2006/relationships/hyperlink" Target="#RESUMO!A1"/></Relationships>
</file>

<file path=xl/drawings/_rels/drawing94.xml.rels><?xml version="1.0" encoding="UTF-8" standalone="yes"?>
<Relationships xmlns="http://schemas.openxmlformats.org/package/2006/relationships"><Relationship Id="rId1" Type="http://schemas.openxmlformats.org/officeDocument/2006/relationships/hyperlink" Target="#RESUMO!A1"/></Relationships>
</file>

<file path=xl/drawings/_rels/drawing95.xml.rels><?xml version="1.0" encoding="UTF-8" standalone="yes"?>
<Relationships xmlns="http://schemas.openxmlformats.org/package/2006/relationships"><Relationship Id="rId1" Type="http://schemas.openxmlformats.org/officeDocument/2006/relationships/hyperlink" Target="#RESUMO!A1"/></Relationships>
</file>

<file path=xl/drawings/_rels/drawing96.xml.rels><?xml version="1.0" encoding="UTF-8" standalone="yes"?>
<Relationships xmlns="http://schemas.openxmlformats.org/package/2006/relationships"><Relationship Id="rId1" Type="http://schemas.openxmlformats.org/officeDocument/2006/relationships/hyperlink" Target="#RESUMO!A1"/></Relationships>
</file>

<file path=xl/drawings/_rels/drawing97.xml.rels><?xml version="1.0" encoding="UTF-8" standalone="yes"?>
<Relationships xmlns="http://schemas.openxmlformats.org/package/2006/relationships"><Relationship Id="rId1" Type="http://schemas.openxmlformats.org/officeDocument/2006/relationships/hyperlink" Target="#RESUMO!A1"/></Relationships>
</file>

<file path=xl/drawings/_rels/drawing98.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6CF9970-A710-4709-9899-4467EF25568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C969A2A-A2FE-48EC-AEFA-C3DC393058B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D148F3C-066A-46B2-A82F-49E6E28B278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CB0B085-38A7-42ED-8BE8-5C540692324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94708F9-1E0D-4269-98AB-B47335196D6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BF32D9D-B2F4-45AA-AFC2-EE833EBDF98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673B500-E212-4B33-ACC6-976DF211F0A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16939DC-F4AF-4FD7-8FAA-C5A333FE05A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DF66E5D-2B5B-4446-8A91-A516C03963C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9117DD4-8846-423D-B7FF-D40D4EB15BF6}"/>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BAC9FA9-F2B9-422C-A255-DE07F6B248F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B4A3419-5FE3-48C5-BF37-C961F940166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912825E-2006-4873-8EAA-813BDDF3946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5A89D84-9DD3-4A31-98E9-EFF64D37253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1B8DABB-1D7D-4C6F-893A-4B732A178C0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41B1C09-F4A4-4E00-A62B-8718AB2531F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7AF2DDC-B6DF-4B23-ADFD-027646E8C22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38AD53D-9DAB-49A8-A40E-B42BDF51C0B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876F25B-76D8-4B8A-8F6E-ABDE67A3833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D162945-7426-4502-AC29-3855F82FC4D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E481992-5FBB-4F2F-AA33-17E4D360613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90F84DF-28EA-48CB-B34A-78321586333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631B232-11EF-4375-83A0-E4A6776C9C2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5CD5719-B9B9-4960-9280-9F5E6A9B2A8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5B55BA3-BA03-4640-96FF-3FAD77F2D5FD}"/>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E1AC638-386D-490D-A4A6-4B9C83BA5A8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15B43C0-C8C2-48BB-AF78-9167EEE070B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3DB9617-6596-496E-85F1-82B361B7D6A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87EACB0-9661-4F2F-A080-9A1429202DA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6F26C53-80D4-4830-85F9-81AB666AFF0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F837DF9-04BE-47DB-8660-7868D92DB7F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72B2D42-6370-48BE-B349-3F364C41405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A972910-DA9D-4167-BE14-D19BE4A5849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11E3D61-1FBB-4513-85F1-5043B336477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B8057D9-F96E-44D1-8D11-D8A0984199A4}"/>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48D0214-3129-436B-A40B-21ADCE9A7D6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7DA19E7-41CE-4E9B-B4C1-7334B9F4BB0F}"/>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7FDF22A-D1AE-432A-82AF-D11A527F951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3EB40C1-7D21-4079-9949-9F97DB03503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F9AE4F5-3D2F-4AE8-8C1B-CACAFFD82C67}"/>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BBBCCC5-F1E9-4DD9-8172-220E727DEAD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45EE423-C29A-4AEE-8C72-0BCE529FDF6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40DB817-3415-4EE4-A7EA-A1FE4640666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C8DAC5C-5331-43DA-A35A-10F87CA501D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F893FD6-0D7F-43F8-8083-3373E0DC975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4F66469-112D-453A-92AC-7C6658C0B7F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078407D-A31F-4808-B363-FAD52CAEB7C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B460D34-8A5D-4D83-BABD-0C911A93BC5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5C8D482-EDB9-47CD-B8E2-5783BC9506B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67BE894-0CAF-4C9F-9A9D-EB7A96858DC4}"/>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8123E93-C7CD-4259-AB3D-666CE877C77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EE4A591-E984-47B4-B2EB-2DDE1E51B24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4E12DA7-85BA-4428-B486-E6245883AAE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54473B3-103B-41D1-9DB5-186523F8C6F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E8B3600-4EE4-42A5-B461-180B40A0733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C5A8C3E-5279-459C-BB14-119490A9522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D5922DE-CEB4-47A0-A36C-8B256A3AD9C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A08A0AE-2222-446C-9E90-E4561F64364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1156C6B-920B-4CB2-9C36-0C17BC44516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E990E5C-5854-4C30-A617-EAC860A4A13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C6F2D2A-0A05-431F-931E-35F31EC3F07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1382B58-A4DD-4496-99D6-3B0F6705A98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AEBE440-4577-4310-8A20-38B6FF91BDC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91B5A07-18B9-4BE6-9DB4-DCC62CD68E4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61AEC26-2100-4EC5-8F7B-52BE45908B4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8936230-7A5D-482B-AAEA-E0ABF1A305E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DA5DDB1-8EBC-4F4A-AB82-AF203C51DA0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6F30FCA-1DA3-4CAE-BEDB-0B532B5AB9A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89007CD-429C-420A-962E-E0CAA675B47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9248BAC-7E22-4DB0-AC9D-E313DCDC9EF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763E1DA-94E3-4A53-94BF-5011E36C335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BECDA57-D0A2-4701-AEE1-639DD7B9BDD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982A2CF-503D-4085-9237-7C4C6307478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9D02C8D-7CBC-41D6-9CBF-D94D7C2913F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E62E663-6364-49A2-9CC3-41E187D3839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3DCD49D-068C-4841-87FE-C354A56480B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39935B0-6C35-4DCC-82A7-E84708DAEBF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B24E56E-BF42-4E1D-B56A-4EBADE913F5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3D07006-4248-4151-8241-B598964A95E7}"/>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FDC236A-B2DF-4763-BB64-50AA62DB26E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1228005-8A51-407A-9B8D-3884B2AD673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73236</xdr:colOff>
      <xdr:row>0</xdr:row>
      <xdr:rowOff>3818</xdr:rowOff>
    </xdr:from>
    <xdr:to>
      <xdr:col>5</xdr:col>
      <xdr:colOff>1695450</xdr:colOff>
      <xdr:row>1</xdr:row>
      <xdr:rowOff>338665</xdr:rowOff>
    </xdr:to>
    <xdr:sp macro="[0]!LIMPAR" textlink="">
      <xdr:nvSpPr>
        <xdr:cNvPr id="2" name="Retângulo 1">
          <a:extLst>
            <a:ext uri="{FF2B5EF4-FFF2-40B4-BE49-F238E27FC236}">
              <a16:creationId xmlns:a16="http://schemas.microsoft.com/office/drawing/2014/main" id="{EFDBBEFC-2FF8-42E2-8B71-E7481B60260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5</xdr:col>
      <xdr:colOff>1757891</xdr:colOff>
      <xdr:row>0</xdr:row>
      <xdr:rowOff>0</xdr:rowOff>
    </xdr:from>
    <xdr:to>
      <xdr:col>7</xdr:col>
      <xdr:colOff>234952</xdr:colOff>
      <xdr:row>2</xdr:row>
      <xdr:rowOff>801</xdr:rowOff>
    </xdr:to>
    <xdr:sp macro="[0]!IMPRIMIR" textlink="">
      <xdr:nvSpPr>
        <xdr:cNvPr id="3" name="Retângulo 2">
          <a:extLst>
            <a:ext uri="{FF2B5EF4-FFF2-40B4-BE49-F238E27FC236}">
              <a16:creationId xmlns:a16="http://schemas.microsoft.com/office/drawing/2014/main" id="{C0CEAB6C-A029-4B6E-895A-2FA1FFE274E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7</xdr:col>
      <xdr:colOff>302125</xdr:colOff>
      <xdr:row>0</xdr:row>
      <xdr:rowOff>1</xdr:rowOff>
    </xdr:from>
    <xdr:to>
      <xdr:col>7</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0E08427-DC75-4223-A616-FBF63739660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145B420-F74B-424F-8794-25368B8845A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18BB984-48A9-45A4-B806-10E50ADC612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37D9561-1BCF-49A9-B1D5-4C5727B422F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3394F91-BB19-4D2C-A8DD-6AC67DD15FD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D2F73A2-A37A-4C5D-9954-7AA2CEAB1BA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7E0F271-F1AE-4BB5-A355-47D134685E0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4AE0F4A-824F-4606-B97B-AFC72EDCCEB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A3A2709-7D71-42B7-8566-BE44B52C1CD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5C92157-781C-44F8-B55F-58A6F50BF6A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F4E8C19-7962-418D-AF08-EFF8EFE2A52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3494C80-1953-4853-A76B-0890C8D25FA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D8DE303-AD2C-4CB4-9A2B-21A252E82F5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64C7A8D-C604-45A2-A831-14760EFC5B2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4970BA0-DBE5-42D0-BDE7-2226FB1AB47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865A66D-E776-4BBD-87C0-56E32E26D0A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B8E3C05-2978-460D-925A-E739048A2D9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5137402-FA00-493F-A53C-89C29320803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EF68A63-BFCD-42D5-85A8-ECE80D1A5F9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5E3257A-588F-476D-B703-B750AB48057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37D04C9-A440-4806-829D-DA0DD86C83E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60886B5-79B0-41E4-ADB6-82ABE2EF538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FCEAE39-BF47-49A4-952F-2256DDEBDB2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0F8178D-6E36-42AF-991D-7842D330144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08670A4-1653-40D5-BFA3-6888DF28576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E544D2B-F2F1-470B-8F5E-C2DC31E4979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8316226-8295-4E2D-B61F-ADD9A769047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577382A-C346-4371-B6C9-CB1F36AEE27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4F3019A-F014-4B06-BD79-15851BFE232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9CCBE8D-E972-413B-800E-B7A5A0E7CE4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0707C73-EFD1-4010-BFB3-D17F4DAE066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9131FFD-BD02-4B72-A79F-73AA7C3148F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397143A-5614-4E2C-96BB-FB0DBBDABF9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8D73697-E402-46BD-B4DF-6CA3D54F6BC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3DC0FF9-800B-4C13-B9FA-ECC31A568FA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A086EA0-4749-4BA4-9131-DCD5C32818B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D2CB476-0188-494D-9C50-86AEACE5BEC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A6A7524-A6FB-40C1-856E-77160E62089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44ECE5C-75DA-488F-AD83-1C38A8621B9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D967ABB-C08E-4117-9382-EDA425F740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2A1EEE8-54B8-4257-8CE6-F6093D699B48}"/>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6B9F7C-4982-4A1A-8C54-2D0C5225793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7D8CEF3-A84A-4E0A-907D-A00B0D26E5F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33B6420-B66B-4CD3-84F7-7F881995014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CDE7112-CD3F-485A-9D10-E686573F2D2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A38F58C-67E2-4C2B-BF83-C3327269F88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E3F06F9-B448-4DD4-9840-F597EF1687F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5E98DA4-B22A-4FFD-88B6-F3B1B825427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F086E46-76DA-4DC4-A743-52DB9BB3F76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D30BDD0-07FE-471B-8585-9579D031AE6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5D38371-7087-45F4-9D60-E371E79D460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AAFDD30-4CDB-46DA-9D4D-515AD8FACF5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72DD794-74AC-40A8-ACD6-2FCBE7D15D9D}"/>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DD7BEDD-4526-491D-B30E-9900BCF0DAA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E2DA46B-4D61-463A-A7CD-DDFDF1D28CD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96B397C-E92F-45FB-A81D-FA768A945E6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20C253A-EB3C-4F1D-8101-725B73BE650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1406FFB-8859-4E11-A9E3-24C0EEEA817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5740872-D6D9-4EEF-9D9D-C995F440C697}"/>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0327B20-4074-471E-BF4D-E67AA8403B1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7B3B985-DF78-4325-A3AC-238DD0ED324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5B0376A-6206-48B7-8308-BCCDDAAD516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EBB0829-0F2B-4F43-AB35-5C0F66A310B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393CBEB-E402-46F9-AA89-564D76D4F97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2E4BE1E-8AEE-4E2F-A065-522956B7F1E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FFE2B6F-024E-4F44-9737-8448F95AB55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0F23F52-987C-4F4C-B510-159621C14CD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4F4D27B-2478-4776-9469-D24094D4141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A81F58D-93FE-48E0-8110-9BD97A92A225}"/>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70F992A-2628-4710-A6B7-ACC6AFFD639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143B409-8941-41A8-AF44-DC50A2F359D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26361A-242D-4F04-AE9E-14DDD679B2C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6239E8A-06F6-43DF-B8D9-63B0A3A766F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6B00830-C807-47FD-B40C-EA03E994484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4B31E5A-902B-42BF-B8B7-FE4EFC31CDB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9CEE30D-6DFF-465F-BC6F-6FA3827C539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6B2A04A-F7EA-408C-A09A-8F25AAA36E5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A01111B-C476-40DE-A7F1-252A6D007CF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06030AF-530A-47DB-8457-03C659EC9F7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7475507-1EF6-4C22-94F1-7D897ECD093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F9ABAA6-2073-4DA6-908C-6D00AF34B9A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00E4E2C-4D42-41C1-AD8A-847F8FDBF5D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FEA6E45-7515-4AD3-B8D4-93143FDD3AF8}"/>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859D394-4F55-4737-A00A-F65CB01D160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1B3FFE8-56A2-4D12-B765-D6F7E3BA882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49663AF-2A35-4761-86E9-86F58E03909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2689561-354B-4301-8567-01070ED89FB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CB82F28-10E8-4B1C-BEFB-31D12E8B1F9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36AD5CB-C314-455A-BC2C-4FF6542F949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6B78D15-824B-41C2-9296-338904186BA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1EA5326-A244-4420-9256-6F2E345A160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0BD1DDE-28C6-4145-A77A-59A2FD73943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CA4F802-F0FB-4F47-90F4-A1FA687DDEC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1696956-1CAC-4A7C-9802-D4FBC159BF6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10DF0FB-6BC1-4373-9D20-A66D5CE4D41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674B02A-53BC-47C7-8894-0E228734C37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D57206E-8C94-46F4-B0E7-46E480BE479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91C6072-BEFC-46AC-B9E0-6942EC14770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0DDA800-9F98-47D2-A62E-195DE9E2B56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4566549-CD8E-4425-95EA-55F5BABDB71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CCB3088-9C25-4896-A508-1F5B2D53257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7AF6408-304F-4771-A662-F09B6FD6BE1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5532445-A0D8-4F5F-B3CC-159A372217F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844866F-6059-44F2-BF39-98DF95CA897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67D290C-0467-43FD-9AFF-68FE6866291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2B29F0E-F7A9-416D-87CA-03D04A65E012}"/>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9C2F129-2F65-4433-BA6F-646736C9036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5D57530-5E93-4647-8327-BBF32395D88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F676CF6-733D-4A75-B48F-EC654629412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9E4525F-D488-4936-B43F-3BD0EA5A045F}"/>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1B2BA76-CF58-4533-AD85-AE04B82D61C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737EC8A-A615-4A97-A5A4-022394A1B66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C94D933-78F0-4194-8785-8DBDA4838DE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BC78F8F-97BC-4240-83A5-C084079A3EB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E4FEB28-AE77-46AF-A0E6-C55F5C07E40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662BD6A-F5FE-4067-A9EB-2DA8A94B8A5D}"/>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C6C0CA6-8B8D-4CA3-8D87-C5D9B0F8A58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EFAD60D-116E-4E0C-B803-B29736699DE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35D4849-E8CB-4CDE-B3E8-0E951EF5BE18}"/>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73B851B-8412-4CF5-8FE1-ED4A59571B4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C64D92B-22BE-4480-ABEC-38D56AFD12A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8D62EDC-D486-461F-A7CB-15EFECB65E7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8390F49-05D9-4140-8908-A31EED50CB66}"/>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C6919DB-AD6D-45FF-A965-C16ED615EAB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546B1F6-A0BE-42E3-83A5-C388BAD407F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72674F3-AF7B-4551-8BBC-68B21737E64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CC35C82-A2BF-4840-84C2-8DF742C32C9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0477C2F-72A4-4BC0-960D-ED06FE3AFD7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DE85427-A957-4E7C-A9FC-AA7622794E8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C74E7FF-915E-40B9-B2F8-EF6E7947F74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FCB93C2-B525-49AA-9C94-1CE68B63CB8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E83E195-C6F0-4D88-AFCF-A8CD767AD7B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BCABC69-A485-40AF-9988-9903BF0B76E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6BF017C-DC0E-4F04-AD51-5D57AE2008E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E25AB1F-B24C-422E-A692-2EE38770562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75073D6-B2F2-484B-BA7D-5B8D0E2AA1E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E6DA213-980D-490A-8EE8-795DDA0F21E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36657F1-2DCE-45DC-9B41-EBC4091780E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416239A-E442-4B36-96D1-2C02BBE0B26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3B070F9-2640-450F-A820-76981EC36CE7}"/>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FD96042-14E2-4D25-8EAD-94A69A09F12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AE94CF5-01C0-4DFC-ABC1-95EC7AE964C7}"/>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23C19BF-9C6C-4503-BC3E-2B8C10B11B3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F5BC03A-15D2-4946-A37E-4AAA146EBE4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E2C577A-DC5C-4C14-A5CF-33B7920D4EC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97CF043-A38A-4531-96C4-A54447B45B18}"/>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6D3637F-7588-45FF-B565-FEBFBAD13A5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69E07EFC-B96D-4CE8-A8D5-739ADA7582D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06B4B79-4178-4FE4-A12E-C7A5D3ACC3F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2C74164-A4B9-4CDB-A651-9B9A4B09EE6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5D2E9DB-D7D1-46F4-815D-B5130CA9347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F67136F-CB96-4654-A6F2-F328DFE58AE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D71652C-3971-42B0-A172-5E02DE27A15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2A92243-41DF-46BA-9D17-779CF8B1C9B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6CDE8E5-4EAD-474F-BB38-8CA84A23DBB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7D45630-20F8-4098-98E7-A7201E2836F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FFCE16F-4EB7-44A7-A787-6D747E552E1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503687F-701D-49E5-8C76-F5BEA782AD8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30EE465-829D-41F1-9F70-BA8178D99BF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12ADF2B-A94F-4F7B-A30D-FF61A8E7FAA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81DA47C7-80CD-4CFE-8B0D-C6A386E5E87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0ADF893-9C54-4B9A-AC17-52D6EF6B261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7594D7E-27A3-434C-9BF3-3CA6827BDAB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8CF156A-FF27-4EE4-8181-4754800F2AEF}"/>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1D7716D-A1BB-4676-9A62-0CA131C5594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E111B2C-6008-4C53-9BCD-FCAA8C0EA7F4}"/>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71283D1-5408-4AF2-A11C-7065BFB1A64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1F41576-4952-4FE7-B0F5-ED4D81183A4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2853723-2F98-45D6-8281-9233A1713AE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B8FDBD9-A7AC-4DBA-BBEC-2BDF04A5C99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893E4E1-2795-4AA8-A6DC-04DD2A4F0C8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5DC510A-2209-4240-89CF-535AFE25D45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30F5F1D-BBDD-44E8-9258-3581D68F0B4D}"/>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811303A-59AE-480F-ABCE-5334289AFE9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A366243-F4D0-4605-B0E6-96F3B4CAFCA8}"/>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5F81A7B-D9BC-457D-8248-1664B22DC03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3D9561F-CDC4-467C-9CAB-E273EE0D3E9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7670942-6601-47FD-ABCB-41118DF51CA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F868CA7-97A5-45CD-8DE5-C294B6FCF804}"/>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6A2FE4E-4FAB-4F50-AB58-6C583C4B5E3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6E15AB6-3A7A-46BF-98A0-AB5DF772C75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44331FA-623D-45AB-9EDD-9A541D5684ED}"/>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24B1AB69-1374-4145-93CD-2B83FB1BD59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1E2441B-73EF-4464-B77C-B7042D760FB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77B270C-5A01-4BB4-9C71-B0A2C08D455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03E0A3B-A6DB-4240-8B35-969357A38A49}"/>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BD0A777-D23F-44EF-9E63-ED0B13D5937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7F4A9B5-6DF0-4E3B-B08B-4F798426A31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9219187-D6B1-4CC7-8866-55D62E32E2B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1D0C3AC-3D90-4F8D-AC68-2E586F27B50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371070B-5299-4C83-8795-84C3240D3F9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6FEF01B-E2EC-48BA-86B3-7164CC345BE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C06EBA1-3B8E-426E-9AED-8F4741CA881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BF1AB60-9862-4CB4-A139-9F3432063F9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D3C2460-2736-42A1-9830-E8C992E5812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7979C789-D915-424D-95CB-FAFFBCFCBE9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398A416-97AC-4394-8D93-0B5878685278}"/>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996C7A6-1F12-4407-BB10-1FE54195208A}"/>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EDA6C58-EB82-42E8-9F62-91A58C11C8AE}"/>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1A10CEC-6E42-41BE-BF0D-19A3C6996403}"/>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7FB5071-1F2F-47FF-AE05-3D584E13408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57EB3D04-45ED-400B-925C-302CDD783A36}"/>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93B315C-AE57-4327-9002-8192512DAE3A}"/>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561128A-6DC5-4CE6-BF8D-8939A145C01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F03B6AD-7C8F-4481-A676-E97F32995D6B}"/>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hyperlink" Target="https://www.google.com/url?url=https://consultaremedios.com.br/agua-oxigenada-farmax/10-volumes-frasco-com-1l-de-solucao-de-uso-dermatologico-1/p&amp;rct=j&amp;q=&amp;esrc=s&amp;opi=95576897&amp;sa=U&amp;ved=0ahUKEwizgP-xwJ2LAxWDs5UCHT3CAKkQguUECKEI&amp;usg=AOvVaw2rUCnr-QAxTSaWRIjwKcYQ" TargetMode="External"/><Relationship Id="rId2" Type="http://schemas.openxmlformats.org/officeDocument/2006/relationships/hyperlink" Target="https://www.google.com/url?url=https://www.essenciabrasileira.com.br/produto/farmax-agua-oxigenada-volume-10-acao-antisseptica-1-litro-2/%3Fsrsltid%3DAfmBOopVFxgGChbgn9xAhEU5b4vkTg9jDtrwUpwK4lTs9dFseT349k9jXDA&amp;rct=j&amp;q=&amp;esrc=s&amp;opi=95576897&amp;sa=U&amp;ved=0ahUKEwizgP-xwJ2LAxWDs5UCHT3CAKkQgOUECIUI&amp;usg=AOvVaw17tqC1BR5Nk-8Ww6rtEz18" TargetMode="External"/><Relationship Id="rId1" Type="http://schemas.openxmlformats.org/officeDocument/2006/relationships/hyperlink" Target="https://www.google.com/url?url=https://www.dentalcremer.com.br/agua-oxigenada-10-volumes-rioquimica-295603.html%3Fsrsltid%3DAfmBOopcNBCoy1XKJPJI8bUN6mfFd7F71eKR9Y-AI7nztYWfCCMsCNEmfTw&amp;rct=j&amp;q=&amp;esrc=s&amp;opi=95576897&amp;sa=U&amp;ved=0ahUKEwizgP-xwJ2LAxWDs5UCHT3CAKkQguUECPYH&amp;usg=AOvVaw2Q6abl_HkBWq-M2Z_O6hkg" TargetMode="External"/><Relationship Id="rId5" Type="http://schemas.openxmlformats.org/officeDocument/2006/relationships/drawing" Target="../drawings/drawing10.xml"/><Relationship Id="rId4"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google.com/url?url=https://www.medserv-sp.com.br/product-page/soro-fisiol%25C3%25B3gico-09-bolsa-100ml--jp-ind%25C3%25BAstria%3Futm_source%3Dgoogle%26utm_medium%3Dwix_google_feed%26utm_campaign%3Dfreelistings%26srsltid%3DAfmBOop_u68906qxv36s3qVd9y9eic0Spyw1ParSawYY-lt7Kv_20mOCS-E&amp;rct=j&amp;q=&amp;esrc=s&amp;opi=95576897&amp;sa=U&amp;ved=0ahUKEwigpYvAwJ2LAxXGqpUCHZlCDogQgOUECMwH&amp;usg=AOvVaw2qiot9oTqBoFmTx35LOJVl" TargetMode="External"/><Relationship Id="rId1" Type="http://schemas.openxmlformats.org/officeDocument/2006/relationships/hyperlink" Target="https://www.google.com/url?url=https://loja.suturasonline.com.br/medicamentos/soro-fisiologico-0-9-100ml-fresenius%3Fparceiro%3D6025%26srsltid%3DAfmBOoq5ARXzc2JK819GXPWsWKLqoxo9FsyOxuqKm0cimsGyO3wy-BERz9g&amp;rct=j&amp;q=&amp;esrc=s&amp;opi=95576897&amp;sa=U&amp;ved=0ahUKEwigpYvAwJ2LAxXGqpUCHZlCDogQguUECLEH&amp;usg=AOvVaw1XHqfGP1irZ3OR1Fa1kPAV" TargetMode="External"/><Relationship Id="rId4"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google.com/url?url=https://www.agroshopng.com.br/produtos/soro-fisiologico-09-250ml-para-reposicao-de-eletrolitos/%3Fsrsltid%3DAfmBOorHr_IeiSX_Z_CSbj4tC6cB1agvBJ9YmUsoaXU1MAoIBlXDYQi-1sU&amp;rct=j&amp;q=&amp;esrc=s&amp;opi=95576897&amp;sa=U&amp;ved=0ahUKEwi66bfGwJ2LAxWwppUCHZ2rGhgQgOUECJoH&amp;usg=AOvVaw1aOU894XpXkDucbm_x68op" TargetMode="External"/><Relationship Id="rId1" Type="http://schemas.openxmlformats.org/officeDocument/2006/relationships/hyperlink" Target="https://www.google.com/url?url=https://terramateragro.com.br/produtos/soro-fisiologico/%3Fvariant%3D782732329%26pf%3Dmc%26srsltid%3DAfmBOopZrk-IdnFPe9FuUBmh_FeXUDbmaZK-2qrI3QbkaOvy2WrCNArYUOA&amp;rct=j&amp;q=&amp;esrc=s&amp;opi=95576897&amp;sa=U&amp;ved=0ahUKEwi66bfGwJ2LAxWwppUCHZ2rGhgQgOUECIIH&amp;usg=AOvVaw2jG5IGMNKdzauyQodSM-tL" TargetMode="External"/><Relationship Id="rId4"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www.google.com/url?url=https://www.genomadx.com.br/tira-glicose-sangue-cx-50-365/p%3Fsrsltid%3DAfmBOoqbUp8HMEgRIXxvsw9SBnCPt2MQbJzDY1k3GW6DspiRKq7gT9_Nyl0&amp;rct=j&amp;q=&amp;esrc=s&amp;opi=95576897&amp;sa=U&amp;ved=0ahUKEwj52LrbwJ2LAxXarpUCHV0BGkYQguUECOcH&amp;usg=AOvVaw1leBo6nb8xcjwbTBX-1u7a" TargetMode="External"/><Relationship Id="rId1" Type="http://schemas.openxmlformats.org/officeDocument/2006/relationships/hyperlink" Target="https://www.google.com/url?url=https://www.mercadolivre.com.br/tiras-para-medico-de-glicose-medlevensohn-on-call-plus-ii-50un-cor-azul/p/MLB22768158%3Fmatt_tool%3D18956390%26utm_source%3Dgoogle_shopping%26utm_medium%3Dorganic%26pdp_filters%3Ditem_id%253AMLB3617367073%26from%3Dgshop&amp;rct=j&amp;q=&amp;esrc=s&amp;opi=95576897&amp;sa=U&amp;ved=0ahUKEwj52LrbwJ2LAxXarpUCHV0BGkYQguUECL4H&amp;usg=AOvVaw1H7Qf__fyCmKbH7v7LM7WJ" TargetMode="External"/><Relationship Id="rId4"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3" Type="http://schemas.openxmlformats.org/officeDocument/2006/relationships/hyperlink" Target="https://www.google.com/url?url=https://enutri.com.br/products/seringa-descartavel-sem-agulha-20ml-procare-bio-med%3Fvariant%3D44461380960448%26country%3DBR%26currency%3DBRL%26utm_medium%3Dproduct_sync%26utm_source%3Dgoogle%26utm_content%3Dsag_organic%26utm_campaign%3Dsag_organic%26srsltid%3DAfmBOoofywDMympNbgTcLHcM8HOVlgG-Mm5xjq1mneW1o6W_Ka1cuJuYe9Q&amp;rct=j&amp;q=&amp;esrc=s&amp;opi=95576897&amp;sa=U&amp;ved=0ahUKEwipvtniwJ2LAxVMpZUCHRIRPAMQguUECJkH&amp;usg=AOvVaw0jYoSGGQri-KgKf8z18WcW" TargetMode="External"/><Relationship Id="rId2" Type="http://schemas.openxmlformats.org/officeDocument/2006/relationships/hyperlink" Target="https://www.google.com/url?url=https://www.drogariasaopaulo.com.br/seringa-descartavel-descarpack-20-ml---luer-lock---sem-agulha-935167531/p%3Fidsku%3D935167511%26utm_source%3Dgoogle%26utm_medium%3Dcpc%26utm_campaign%3Dgoogle-shp&amp;rct=j&amp;q=&amp;esrc=s&amp;opi=95576897&amp;sa=U&amp;ved=0ahUKEwipvtniwJ2LAxVMpZUCHRIRPAMQguUECPIG&amp;usg=AOvVaw0OOtXHqX7x-R-S3GtuEQbW" TargetMode="External"/><Relationship Id="rId1" Type="http://schemas.openxmlformats.org/officeDocument/2006/relationships/hyperlink" Target="https://www.google.com/url?url=https://www.drogaraia.com.br/seringa-descarpack-20ml-luer-slip-sem-agulha-unidade-713798.html%3Fsrsltid%3DAfmBOoqN439ws0wLhmK7ilOtjW381lkVoGOyVZduCY04o5OTwfLYvJctjNQ&amp;rct=j&amp;q=&amp;esrc=s&amp;opi=95576897&amp;sa=U&amp;ved=0ahUKEwipvtniwJ2LAxVMpZUCHRIRPAMQguUECOUG&amp;usg=AOvVaw3YCDBz46DWL5EHCtHzKfdl" TargetMode="External"/><Relationship Id="rId5" Type="http://schemas.openxmlformats.org/officeDocument/2006/relationships/drawing" Target="../drawings/drawing16.xml"/><Relationship Id="rId4"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hyperlink" Target="https://www.google.com/url?url=https://www.drogariasaopaulo.com.br/seringa-descartavel-descarpack-10-ml---luer-lock---sem-agulha-935167535/p%3Fidsku%3D935167515%26utm_source%3Dgoogle%26utm_medium%3Dcpc%26utm_campaign%3Dgoogle-shp&amp;rct=j&amp;q=&amp;esrc=s&amp;opi=95576897&amp;sa=U&amp;ved=0ahUKEwiZh6DpwJ2LAxWfpJUCHYtYOjcQguUECKAH&amp;usg=AOvVaw0LWXzB7yM3pqElgbQm-Ot_" TargetMode="External"/><Relationship Id="rId2" Type="http://schemas.openxmlformats.org/officeDocument/2006/relationships/hyperlink" Target="https://www.google.com/url?url=https://www.paguemenos.com.br/seringa-procare-10ml-luer-slip-sem-agulha-unidade-16984h570702tg22/p%3Fskuid%3D113268%26srsltid%3DAfmBOor3hcxzbmx9XGsCdg2KXQL9xBnAwiYFwMY4j4sdmudEP23BzLTgr8w&amp;rct=j&amp;q=&amp;esrc=s&amp;opi=95576897&amp;sa=U&amp;ved=0ahUKEwiZh6DpwJ2LAxWfpJUCHYtYOjcQguUECJIH&amp;usg=AOvVaw3dFhEWEtsVRslPLNAux2QU" TargetMode="External"/><Relationship Id="rId1" Type="http://schemas.openxmlformats.org/officeDocument/2006/relationships/hyperlink" Target="https://www.google.com/url?url=https://www.drogasil.com.br/seringa-descarpack-10ml-luer-slip-sem-agulha-unidade-716913.html%3Fsrsltid%3DAfmBOooT7swK7-DSrqdYw1Co7L68M1kTTjoCVfiXiI7ro-5ytDlWGepRj7Y&amp;rct=j&amp;q=&amp;esrc=s&amp;opi=95576897&amp;sa=U&amp;ved=0ahUKEwiZh6DpwJ2LAxWfpJUCHYtYOjcQguUECIYH&amp;usg=AOvVaw0LPHecHOYFm2W7ksYg6vCI" TargetMode="External"/><Relationship Id="rId5" Type="http://schemas.openxmlformats.org/officeDocument/2006/relationships/drawing" Target="../drawings/drawing17.xml"/><Relationship Id="rId4"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s://www.google.com/url?url=https://www.santaapolonia.com.br/produtos/seringa-descartavel-sem-agulha-bd-748700%3Fsrsltid%3DAfmBOoqqdFr0n-1pRAkKyYXbWdgGZk7QX1M93tnWp0xWJqfx7ccvwtyxBbE&amp;rct=j&amp;q=&amp;esrc=s&amp;opi=95576897&amp;sa=U&amp;ved=0ahUKEwiFuo_wwJ2LAxWArZUCHaXDGrwQguUECIUH&amp;usg=AOvVaw2_oPGuTIeq3mYfc8JMLP84" TargetMode="External"/><Relationship Id="rId1" Type="http://schemas.openxmlformats.org/officeDocument/2006/relationships/hyperlink" Target="https://www.google.com/url?url=https://www.paguemenos.com.br/seringa-descarpack-5ml-luer-slip-sem-agulha-unidade-16z9845k71d15275/p%3Fskuid%3D113261%26srsltid%3DAfmBOopY1WUSDoX_5PYYAhkzoI1Z8jbBQVZfHhbtU6Zp-PUKFFtVUFHF5S8&amp;rct=j&amp;q=&amp;esrc=s&amp;opi=95576897&amp;sa=U&amp;ved=0ahUKEwiFuo_wwJ2LAxWArZUCHaXDGrwQguUECN4G&amp;usg=AOvVaw1EJKbvBwnjhjlSrJZ-C8Zb" TargetMode="External"/><Relationship Id="rId4"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s://www.google.com/url?url=https://www.sinetecirurgica.com.br/agulha-hipodermica-descartavel-40x12mm-100un-descarpack-p33832%3Futm_source%3Dgoogle%26utm_medium%3Dcpc%26utm_campaign%3Dlojavirtual%26srsltid%3DAfmBOor99q0Eq_s_n5CCm1E5UvTR4XSIQF9Hxjdu8m3juajzkfza2MvyAKM&amp;rct=j&amp;q=&amp;esrc=s&amp;opi=95576897&amp;sa=U&amp;ved=0ahUKEwjGspv-wJ2LAxVPrJUCHSt9AWEQgOUECKMG&amp;usg=AOvVaw3ONDmdL1LaKvr-H0Jv791E" TargetMode="External"/><Relationship Id="rId1" Type="http://schemas.openxmlformats.org/officeDocument/2006/relationships/hyperlink" Target="https://www.google.com/url?url=https://www.drogaraia.com.br/agulha-hipodermica-descartavel-caixa-com-100-unidades-solidor-40-x-12-837095.html%3Fsrsltid%3DAfmBOooGYosLO_Z1hHNP58Eb5m5SRNNPUhm4z-l82me1cEW4byQ7JUtOUpY&amp;rct=j&amp;q=&amp;esrc=s&amp;opi=95576897&amp;sa=U&amp;ved=0ahUKEwjGspv-wJ2LAxVPrJUCHSt9AWEQgOUECIwG&amp;usg=AOvVaw3hnA8ER5bmT9jtLvf6ftXO" TargetMode="External"/><Relationship Id="rId4"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www.google.com/url?url=https://www.cirurgicasalutar.com.br/agulha-descartavel-13x0-45mm-c-100-unidades---descarpack-20048160%3Futm_source%3DSite%26utm_medium%3DGoogleMerchant%26utm_campaign%3DGoogleMerchant%26srsltid%3DAfmBOoqAHrwTvW0oL1AdXUDLoV99XnPAxRJZADt0kvAQMbY69DmuRpwAkGU&amp;rct=j&amp;q=&amp;esrc=s&amp;opi=95576897&amp;sa=U&amp;ved=0ahUKEwjF2sWEwZ2LAxWDppUCHUYYHYoQgOUECL0G&amp;usg=AOvVaw3BQMOy_eGw2l3zqiV34X8r" TargetMode="External"/><Relationship Id="rId1" Type="http://schemas.openxmlformats.org/officeDocument/2006/relationships/hyperlink" Target="https://www.google.com/url?url=https://www.medserv-sp.com.br/product-page/agulha-descart%25C3%25A1vel-25x7-com-100-unidades-descarpack%3Futm_source%3Dgoogle%26utm_medium%3Dwix_google_feed%26utm_campaign%3Dfreelistings%26srsltid%3DAfmBOoqvK-eIRBxZDkrKNEA0Y6YSi1uxEtgLHBOpA1hC53lMjAVrWDfFGtw&amp;rct=j&amp;q=&amp;esrc=s&amp;opi=95576897&amp;sa=U&amp;ved=0ahUKEwjF2sWEwZ2LAxWDppUCHUYYHYoQgOUECLEG&amp;usg=AOvVaw02cX1Mxh5DFBBonDE8qnfI" TargetMode="External"/><Relationship Id="rId4"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s://www.google.com/url?url=https://www.grupoprontodistribuidora.com.br/agulha-hipodermica-0-6-x-25mm-caixa-com-100-unidades-solidor.html%3Fsrsltid%3DAfmBOopdzOWHfxmy-Mh2xvIJn2xabl0sJdhlcsYTCGO-YjUBKGJKxnZaQ4s&amp;rct=j&amp;q=&amp;esrc=s&amp;opi=95576897&amp;sa=U&amp;ved=0ahUKEwiGyY6MwZ2LAxWkq5UCHesGBmIQgOUECLQG&amp;usg=AOvVaw13OS0pxESvzcLy5eMdENPh" TargetMode="External"/></Relationships>
</file>

<file path=xl/worksheets/_rels/sheet24.xml.rels><?xml version="1.0" encoding="UTF-8" standalone="yes"?>
<Relationships xmlns="http://schemas.openxmlformats.org/package/2006/relationships"><Relationship Id="rId3" Type="http://schemas.openxmlformats.org/officeDocument/2006/relationships/hyperlink" Target="https://www.google.com/url?url=https://www.dentalcremer.com.br/abaixador-de-lingua-de-madeira-estilo-315707.html%3Fsrsltid%3DAfmBOop4FVshaZ-unRoLciSBFe6cR7IlUH_WVhPC-8tjKBInnpvGLD2ntbA&amp;rct=j&amp;q=&amp;esrc=s&amp;opi=95576897&amp;sa=U&amp;ved=0ahUKEwiRxPqTwZ2LAxVCqZUCHf9xCEwQguUECLEG&amp;usg=AOvVaw3CbwVab5YABx7hsuBYDNcH" TargetMode="External"/><Relationship Id="rId2" Type="http://schemas.openxmlformats.org/officeDocument/2006/relationships/hyperlink" Target="https://www.google.com/url?url=https://www.paguemenos.com.br/abaixador-de-lingua-em-madeira-theoto-100-unidades-16q9rv8460431227/p%3FskuId%3D118257%26srsltid%3DAfmBOoqc44ka1mS40KF3gee_DJb5WkkpRTeSjtcbl2bQAk3NGPYiAlQbjhc&amp;rct=j&amp;q=&amp;esrc=s&amp;opi=95576897&amp;sa=U&amp;ved=0ahUKEwiRxPqTwZ2LAxVCqZUCHf9xCEwQguUECI4G&amp;usg=AOvVaw14v3xWWv6aDnLy6xUHmmw2" TargetMode="External"/><Relationship Id="rId1" Type="http://schemas.openxmlformats.org/officeDocument/2006/relationships/hyperlink" Target="https://www.google.com/url?url=https://magazinemedica.com.br/produtos/visualiza/sku/14344/%3Fsrsltid%3DAfmBOorzj-I5qv7qlhBkJH1YxWni5UrFdMJ7Y3fr_LdHuwLGFfQTWHOBTeQ&amp;rct=j&amp;q=&amp;esrc=s&amp;opi=95576897&amp;sa=U&amp;ved=0ahUKEwiRxPqTwZ2LAxVCqZUCHf9xCEwQgOUECIEG&amp;usg=AOvVaw0Rd_aqFY1gZM-YV6Lo5iAs" TargetMode="External"/><Relationship Id="rId5" Type="http://schemas.openxmlformats.org/officeDocument/2006/relationships/drawing" Target="../drawings/drawing23.xml"/><Relationship Id="rId4"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hyperlink" Target="https://magazinemedica.com.br/produtos/visualiza/sku/5857/?gad_source=1&amp;gclid=EAIaIQobChMIu96cyobhigMVi1hIAB2LYTSMEAYYAyABEgIKXvD_BwE"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s://www.google.com/url?url=https://www.urgenciahospitalarcruz.com.br/cateteres/cateter-intravenoso-periferico-18g-cx-c-100%3Fparceiro%3D4440%26srsltid%3DAfmBOoq8xIIWZhosdxuIKCrK9Pk6wE4w3OwGmxd6wbGbr5tapf6hHih5yeU&amp;rct=j&amp;q=&amp;esrc=s&amp;opi=95576897&amp;sa=U&amp;ved=0ahUKEwjjkt79m9qKAxXqIrkGHW9vEvYQgOUECNsF&amp;usg=AOvVaw2XdNHxxqxh75K-yUX-TstP"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s://www.google.com/url?url=https://www.urgenciahospitalarcruz.com.br/descartaveis/cateter-intravenoso-16g-cx-c-100-unds%3Fparceiro%3D4440%26srsltid%3DAfmBOoqCL_w2dU4BAe_9FpCuFBCbfL5XKLDqKmJ-7bZvcjDPK27hpcSMtuI&amp;rct=j&amp;q=&amp;esrc=s&amp;opi=95576897&amp;sa=U&amp;ved=0ahUKEwjjwYn4m9qKAxX7HbkGHdOoKF8QguUECOsF&amp;usg=AOvVaw1HDXkhzc7fIQPbv9A-f7eU" TargetMode="Externa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7.bin"/><Relationship Id="rId1" Type="http://schemas.openxmlformats.org/officeDocument/2006/relationships/hyperlink" Target="https://www.google.com/url?url=https://magazinemedica.com.br/produtos/visualiza/sku/5854/%3Fsrsltid%3DAfmBOoqIscLjGb3mexxt6O0hHrwTkErW5fkGRp9-K0p-NceVmtiwfiB0nlo&amp;rct=j&amp;q=&amp;esrc=s&amp;opi=95576897&amp;sa=U&amp;ved=0ahUKEwiJyNvBwZ2LAxV-rpUCHdT9OL4QgOUECI8G&amp;usg=AOvVaw2kAVq4ztPDfoSQFvnsINQY" TargetMode="External"/></Relationships>
</file>

<file path=xl/worksheets/_rels/sheet29.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printerSettings" Target="../printerSettings/printerSettings28.bin"/><Relationship Id="rId1" Type="http://schemas.openxmlformats.org/officeDocument/2006/relationships/hyperlink" Target="https://www.google.com/url?url=https://www.medserv-sp.com.br/product-page/cateter-perif%25C3%25A9rico-i-v-n-24-caixa-c-100-unidades-descarpack%3Futm_source%3Dgoogle%26utm_medium%3Dwix_google_feed%26utm_campaign%3Dfreelistings&amp;rct=j&amp;q=&amp;esrc=s&amp;opi=95576897&amp;sa=U&amp;ved=0ahUKEwj1xc7t0MeIAxUmgpUCHVhiB_oQgOUECKQG&amp;usg=AOvVaw2Aogxph1M3iKDJ2_ZDpamJ" TargetMode="Externa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29.xml"/><Relationship Id="rId2" Type="http://schemas.openxmlformats.org/officeDocument/2006/relationships/printerSettings" Target="../printerSettings/printerSettings29.bin"/><Relationship Id="rId1" Type="http://schemas.openxmlformats.org/officeDocument/2006/relationships/hyperlink" Target="https://www.medserv-sp.com.br/product-page/cateter-perif%C3%A9rico-i-v-n-22-caixa-c-100-unidades-descarpack" TargetMode="Externa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hyperlink" Target="https://www.jvgprodutos.com.br/comprar/alcool-70-liquido-asseptgel-1-litro-caixa-com-12-unidades/direto/44?srsltid=AfmBOop9THZS6LlLLcr71cz96PRyN-su50qM-3nuD8zZNTR94fqMvlK3UBg" TargetMode="External"/><Relationship Id="rId1" Type="http://schemas.openxmlformats.org/officeDocument/2006/relationships/hyperlink" Target="https://www.infopel.com.br/produtos/caixa-c-12-alcool-liquido-70-1l-unid-facilita-audax/?variant=621497981&amp;pf=mc&amp;srsltid=AfmBOorw3sn6zkR_Ve-8nUlVgtOdQtIQ3trUVhQoVeZB7CrB_osKL8DfbY0" TargetMode="External"/><Relationship Id="rId4" Type="http://schemas.openxmlformats.org/officeDocument/2006/relationships/drawing" Target="../drawings/drawing31.xm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printerSettings" Target="../printerSettings/printerSettings32.bin"/><Relationship Id="rId1" Type="http://schemas.openxmlformats.org/officeDocument/2006/relationships/hyperlink" Target="https://www.google.com/url?url=https://www.lojaprolab.com.br/pinca-hartmann-para-corpo-estranho-com-dente-79313%3Futm_source%3Dgoogle%26utm_medium%3Dfeed%26utm_campaign%3Dshopping%26srsltid%3DAfmBOopBOutvThhMhiUVaqnCA6_d39DKgjA6BE_46V08GfgkcKA-C4QFt_E&amp;rct=j&amp;q=&amp;esrc=s&amp;opi=95576897&amp;sa=U&amp;ved=0ahUKEwi6uYjtwZ2LAxWKq5UCHTLgHaUQgOUECMsG&amp;usg=AOvVaw07E-9fQL9IhVPrD_ifdKDM" TargetMode="Externa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printerSettings" Target="../printerSettings/printerSettings33.bin"/><Relationship Id="rId1" Type="http://schemas.openxmlformats.org/officeDocument/2006/relationships/hyperlink" Target="https://www.google.com/url?url=https://www.farmaciasapp.com.br/p-sulfadiazprata-mg-creme-dermatologico-10mg-50-g-x-1-g%3Fsrsltid%3DAfmBOoptWDy_dOsPvbBRoJ8Ozb9zyxNJeTzwlvwxtVHikIuxtjSWP6wdU90&amp;rct=j&amp;q=&amp;esrc=s&amp;opi=95576897&amp;sa=U&amp;ved=0ahUKEwiusqr0wZ2LAxVjpZUCHUn1IEsQgOUECKAH&amp;usg=AOvVaw1aQNUm5lE7euioe1n5ffp4" TargetMode="External"/></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3" Type="http://schemas.openxmlformats.org/officeDocument/2006/relationships/hyperlink" Target="https://www.araujo.com.br/dersani-hidrogel-alginato-85g/71289.html?srsltid=AfmBOoouvtHYj-Ns_I0iSFap0PxNM6bfN-MryPOeBjg5jMQ77W9r2-88QfQ" TargetMode="External"/><Relationship Id="rId2" Type="http://schemas.openxmlformats.org/officeDocument/2006/relationships/hyperlink" Target="https://www.promofarma.com.br/saf-gel-gel-hidratante-85g-1033199/p?idsku=4653&amp;srsltid=AfmBOoqCWbLnF0BHcxH8gKVFhoe-htu34GzYNbs0xx_XHVZK4kVjqt6pi4Q" TargetMode="External"/><Relationship Id="rId1" Type="http://schemas.openxmlformats.org/officeDocument/2006/relationships/hyperlink" Target="https://www.lojamedical.com.br/gel-curatec-hidrogel-c-alginato-85g-ref-k260085" TargetMode="External"/><Relationship Id="rId5" Type="http://schemas.openxmlformats.org/officeDocument/2006/relationships/drawing" Target="../drawings/drawing35.xml"/><Relationship Id="rId4"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google.com/url?url=https://www.dentalspeed.com/alcool-iodado-vic-pharma.html%3Fsrsltid%3DAfmBOoo9CVLQI-RJwINVKX3U0Xd97XvWiK9X5ItrO5t1VU5wfXtHyzhszmY&amp;rct=j&amp;q=&amp;esrc=s&amp;opi=95576897&amp;sa=U&amp;ved=0ahUKEwi3pp-Owp2LAxWan5UCHT9wKWAQguUECJoH&amp;usg=AOvVaw1Xmn3tngjeYEN1s12gAM7n" TargetMode="External"/><Relationship Id="rId1" Type="http://schemas.openxmlformats.org/officeDocument/2006/relationships/hyperlink" Target="https://www.google.com/url?url=https://www.globallabor.com.br/alcool-iodado-solucao-01-1l-acs-cientifica%3Futm_source%3DSite%26utm_medium%3DGoogleShopping%26utm_campaign%3DIntegracaoGoogle%26srsltid%3DAfmBOoqZGK5ux-fomgKA6ZyKarICr0etqKGC2xWg7WP0Q5pt7IiHOjo5xvg&amp;rct=j&amp;q=&amp;esrc=s&amp;opi=95576897&amp;sa=U&amp;ved=0ahUKEwi3pp-Owp2LAxWan5UCHT9wKWAQgOUECO0G&amp;usg=AOvVaw2GvG0SlNDzFZ8-XCgInKRJ" TargetMode="External"/><Relationship Id="rId4" Type="http://schemas.openxmlformats.org/officeDocument/2006/relationships/drawing" Target="../drawings/drawing36.xm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37.xml"/><Relationship Id="rId2" Type="http://schemas.openxmlformats.org/officeDocument/2006/relationships/printerSettings" Target="../printerSettings/printerSettings37.bin"/><Relationship Id="rId1" Type="http://schemas.openxmlformats.org/officeDocument/2006/relationships/hyperlink" Target="https://www.fcwdistribuidora.com.br/6675/bobina-picotada-28-x-42-cm-5kg-c-500-unid-fundo-reto?gad_source=1&amp;gclid=EAIaIQobChMIrNji_NqdiwMVzidECB0CDgRJEAQYAiABEgJql_D_BwE" TargetMode="Externa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s://www.natallimp.com.br/gerenciamento-de-residuos/bobinas/bobina-picotado-40x60-500und-10kg?srsltid=AfmBOoqr30uuGeAvZNQsTNkH2PaWCQQrF2PH3JEJVRIQt2tRhWHlfEPm" TargetMode="External"/><Relationship Id="rId1" Type="http://schemas.openxmlformats.org/officeDocument/2006/relationships/hyperlink" Target="https://www.google.com/url?url=https://www.omegaetiquetas.com.br/saco-bobina-picotada-fundo-reto-em-curitiba/%3Fsrsltid%3DAfmBOorxJTvEKMZKWGrqtFlNwbQaUu1cY8dPE0nanB5XkR5j1-DMbEgfrNo&amp;rct=j&amp;q=&amp;esrc=s&amp;opi=95576897&amp;sa=U&amp;ved=0ahUKEwjs5OGlwp2LAxX4vJUCHb8CAjQQgOUECOAG&amp;usg=AOvVaw0yq1o7ERdqM3kiaOUbkOMA" TargetMode="External"/><Relationship Id="rId4"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3" Type="http://schemas.openxmlformats.org/officeDocument/2006/relationships/hyperlink" Target="https://www.google.com/url?url=https://www.drogariasaopaulo.com.br/m-tec-alginato-de-calcio-e-prata-10x10-935170060/p%3Fidsku%3D935170030%26utm_source%3Dgoogle%26utm_medium%3Dcpc%26utm_campaign%3Dgoogle-shp&amp;rct=j&amp;q=&amp;esrc=s&amp;opi=95576897&amp;sa=U&amp;ved=0ahUKEwj2k4muwp2LAxU8r5UCHalhCyEQguUECMIH&amp;usg=AOvVaw1m4WORAfrqr3_D6aWxIlBt" TargetMode="External"/><Relationship Id="rId2" Type="http://schemas.openxmlformats.org/officeDocument/2006/relationships/hyperlink" Target="https://www.google.com/url?url=https://www.amazon.com.br/Missner-Curativo-Alginato-Calcio-Unidade/dp/B09NCJQV21%3Fsource%3Dps-sl-shoppingads-lpcontext%26ref_%3Dfplfs%26psc%3D1%26smid%3DAKWRQE68A8OH7&amp;rct=j&amp;q=&amp;esrc=s&amp;opi=95576897&amp;sa=U&amp;ved=0ahUKEwj2k4muwp2LAxU8r5UCHalhCyEQguUECLQH&amp;usg=AOvVaw0K4RfwialCXRaAu3qKYD9Y" TargetMode="External"/><Relationship Id="rId1" Type="http://schemas.openxmlformats.org/officeDocument/2006/relationships/hyperlink" Target="https://www.google.com/url?url=https://www.drogaraia.com.br/curativo-de-alginato-de-calcio-10cm-x-10cm-missner-01-unidade-1170159.html%3Fsrsltid%3DAfmBOoo23qfJ14lCzfxk59UjV62CyA0jko8_6poAuMc3dxn5vvGpRZPbv-c&amp;rct=j&amp;q=&amp;esrc=s&amp;opi=95576897&amp;sa=U&amp;ved=0ahUKEwj2k4muwp2LAxU8r5UCHalhCyEQgOUECJ0H&amp;usg=AOvVaw15jdDx8JLGd-RHdy9c49MF" TargetMode="External"/><Relationship Id="rId5" Type="http://schemas.openxmlformats.org/officeDocument/2006/relationships/drawing" Target="../drawings/drawing40.xml"/><Relationship Id="rId4"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s://www.ribermedica.com.br/MLB-1198073975-kit-tala-aramada-pp-p-m-g-resgate-_JM" TargetMode="External"/><Relationship Id="rId1" Type="http://schemas.openxmlformats.org/officeDocument/2006/relationships/hyperlink" Target="https://www.google.com/url?url=https://produto.mercadolivre.com.br/MLB-3639043838-kit-de-talas-moldavel-aramada-eva-para-imobilizaco-membros-_JM%3Fmatt_tool%3D18956390%26utm_source%3Dgoogle_shopping%26utm_medium%3Dorganic&amp;rct=j&amp;q=&amp;esrc=s&amp;opi=95576897&amp;sa=U&amp;ved=0ahUKEwjn1LW0wp2LAxX6qJUCHaLuAzEQgOUECPEG&amp;usg=AOvVaw1G9prXhqnur3fzzZzL87fs" TargetMode="External"/><Relationship Id="rId4" Type="http://schemas.openxmlformats.org/officeDocument/2006/relationships/drawing" Target="../drawings/drawing41.xm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s://www.google.com/url?url=https://www.forlabexpress.com.br/esparadrapo-impermeavel-branco-10cm-x-4-5m-copertina/%3Fsrsltid%3DAfmBOoo38QEw_tITAVZIFoDR924JezxcjX6hjU8HBngeC_flVxsRoYFwGYc&amp;rct=j&amp;q=&amp;esrc=s&amp;opi=95576897&amp;sa=U&amp;ved=0ahUKEwj17YS7wp2LAxV3pZUCHZ3gNSIQgOUECO0G&amp;usg=AOvVaw0vuc35mw7HIMSbaQ9NCBlR" TargetMode="External"/><Relationship Id="rId1" Type="http://schemas.openxmlformats.org/officeDocument/2006/relationships/hyperlink" Target="https://www.google.com/url?url=https://www.especifarma.com.br/curativos-e-higiene/esparadrapo-impermeavel-10cm-x-4-5m-latex-natural-adpele%3Fparceiro%3D8464%26srsltid%3DAfmBOor7mHHtvJIChcx9YRZ_CoQ72qO9OsMJ2Rs3zRQkhOzPGvF6BYs4dYA&amp;rct=j&amp;q=&amp;esrc=s&amp;opi=95576897&amp;sa=U&amp;ved=0ahUKEwj17YS7wp2LAxV3pZUCHZ3gNSIQgOUECOEG&amp;usg=AOvVaw3CihZmGh-KDTo3JP6CN2mK" TargetMode="External"/><Relationship Id="rId4" Type="http://schemas.openxmlformats.org/officeDocument/2006/relationships/drawing" Target="../drawings/drawing42.xml"/></Relationships>
</file>

<file path=xl/worksheets/_rels/sheet44.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s://www.google.com/url?url=https://www.especifarma.com.br/curativos-e-higiene/atadura-de-rayon-7-5cmx-5m-esteril-polar-fix%3Fparceiro%3D8464%26srsltid%3DAfmBOorQXJ15Fth0v808Fw1lcSga_9Go2FAyascVkRM3NZuXuKGyRVzkoYA&amp;rct=j&amp;q=&amp;esrc=s&amp;opi=95576897&amp;sa=U&amp;ved=0ahUKEwjf3-nMwp2LAxXtqJUCHRjBGLAQgOUECLQG&amp;usg=AOvVaw19MeZPMj42IEBhSsvFD5Eb" TargetMode="External"/><Relationship Id="rId1" Type="http://schemas.openxmlformats.org/officeDocument/2006/relationships/hyperlink" Target="https://www.google.com/url?url=https://www.medserv-sp.com.br/product-page/atadura-p-queimadura-rayon-7-5cmx5m-est%25C3%25A9ril-polarfix%3Futm_source%3Dgoogle%26utm_medium%3Dwix_google_channel%26utm_campaign%3Dfreelistings%26srsltid%3DAfmBOortWYa8rISi4xal9OmaxT3-XbaBVnHTUyf5rBsUFWF1BpLPgdowPDU&amp;rct=j&amp;q=&amp;esrc=s&amp;opi=95576897&amp;sa=U&amp;ved=0ahUKEwjf3-nMwp2LAxXtqJUCHRjBGLAQgOUECKcG&amp;usg=AOvVaw1sa9XtPO5gx6fGYcrVq7G_" TargetMode="External"/><Relationship Id="rId4" Type="http://schemas.openxmlformats.org/officeDocument/2006/relationships/drawing" Target="../drawings/drawing43.xml"/></Relationships>
</file>

<file path=xl/worksheets/_rels/sheet45.xml.rels><?xml version="1.0" encoding="UTF-8" standalone="yes"?>
<Relationships xmlns="http://schemas.openxmlformats.org/package/2006/relationships"><Relationship Id="rId3" Type="http://schemas.openxmlformats.org/officeDocument/2006/relationships/printerSettings" Target="../printerSettings/printerSettings44.bin"/><Relationship Id="rId2" Type="http://schemas.openxmlformats.org/officeDocument/2006/relationships/hyperlink" Target="https://www.google.com/url?url=https://loja.supermedica.com.br/fita-hipoalergica-microporosa-5cm-x-10m-procitex%3Futm_source%3DSite%26utm_medium%3DGoogleMerchant%26utm_campaign%3DGoogleMerchant%26srsltid%3DAfmBOopvDt_GTnGYPn1BUODzzdEkLhwOCro5EG7h5hzj6Qg13XRH_nhcVOw&amp;rct=j&amp;q=&amp;esrc=s&amp;opi=95576897&amp;sa=U&amp;ved=0ahUKEwjEnpPTwp2LAxWTuJUCHV6cDLgQguUECJ4G&amp;usg=AOvVaw3FiwbhNvc9OM1zwKdvkMhC" TargetMode="External"/><Relationship Id="rId1" Type="http://schemas.openxmlformats.org/officeDocument/2006/relationships/hyperlink" Target="https://www.google.com/url?url=https://www.sinetecirurgica.com.br/fita-microporosa-bege-50mm-x-10m-ciex-p33768%3Futm_source%3Dgoogle%26utm_medium%3Dcpc%26utm_campaign%3Dlojavirtual%26srsltid%3DAfmBOopOS-UqpLIr0Rg-Mjj8VDSJngk89VDsYhYiiERhvi0CKRTCfZIzP4Y&amp;rct=j&amp;q=&amp;esrc=s&amp;opi=95576897&amp;sa=U&amp;ved=0ahUKEwjEnpPTwp2LAxWTuJUCHV6cDLgQguUECJIG&amp;usg=AOvVaw2R62c654ThGhOk2LRgjxJk" TargetMode="External"/><Relationship Id="rId4" Type="http://schemas.openxmlformats.org/officeDocument/2006/relationships/drawing" Target="../drawings/drawing44.xml"/></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3" Type="http://schemas.openxmlformats.org/officeDocument/2006/relationships/hyperlink" Target="https://www.starhouse.com.br/saude/curativo/fixador-esteril-para-cateter-i-v-fix-3522b-5-x-7-4cm-3m?parceiro=3945&amp;srsltid=AfmBOoqt2Qz4dS44J242GK_GyCrc9m8pPJKd7fbPPehMbjUO-dziZRgoEh8" TargetMode="External"/><Relationship Id="rId2" Type="http://schemas.openxmlformats.org/officeDocument/2006/relationships/hyperlink" Target="https://www.cirurgicasalutar.com.br/fixador-de-cateter-iv-fix-cx-c100-3522b-3m?utm_source=Site&amp;utm_medium=GoogleMerchant&amp;utm_campaign=GoogleMerchant&amp;srsltid=AfmBOopQ_ONRC34CciIFrvfbaEqMbo23k7MWwRzJmq8F2fyK12J_r290VzU" TargetMode="External"/><Relationship Id="rId1" Type="http://schemas.openxmlformats.org/officeDocument/2006/relationships/hyperlink" Target="https://produto.mercadolivre.com.br/MLB-3684373260-curativo-iv-fix-fixador-de-cateter-3m-5cm-x-74cm-100un-_JM?matt_tool=18956390&amp;utm_source=google_shopping&amp;utm_medium=organic" TargetMode="External"/><Relationship Id="rId5" Type="http://schemas.openxmlformats.org/officeDocument/2006/relationships/drawing" Target="../drawings/drawing46.xml"/><Relationship Id="rId4"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3" Type="http://schemas.openxmlformats.org/officeDocument/2006/relationships/hyperlink" Target="https://www.google.com/url?url=https://www.lojaespacosaude.com.br/soro-ringer-clactato-250ml-sf-frasco-equiplex%3Fsrsltid%3DAfmBOooTwWEHqgk0ZHi5VWZR-9fjeMt_HPs5U1rPVlHRS-p9rFg63oH98qE&amp;rct=j&amp;q=&amp;esrc=s&amp;opi=95576897&amp;sa=U&amp;ved=0ahUKEwiswebqwp2LAxXmspUCHfc7F5YQgOUECIsG&amp;usg=AOvVaw1ygTAaGB4l5ipuhlBToftR" TargetMode="External"/><Relationship Id="rId2" Type="http://schemas.openxmlformats.org/officeDocument/2006/relationships/hyperlink" Target="https://www.google.com/url?url=https://www.prolifevet.com.br/soros/soro-ringer-c-lactato%3Fvariant_id%3D43%26parceiro%3D2629&amp;rct=j&amp;q=&amp;esrc=s&amp;opi=95576897&amp;sa=U&amp;ved=0ahUKEwiswebqwp2LAxXmspUCHfc7F5YQguUECKUG&amp;usg=AOvVaw1AhrunYDk2XE9_ANNn_fMU" TargetMode="External"/><Relationship Id="rId1" Type="http://schemas.openxmlformats.org/officeDocument/2006/relationships/hyperlink" Target="https://www.google.com/url?url=https://www.dmionline.com.br/soro-ringer-com-lactato-500ml-sf-equiplex&amp;rct=j&amp;q=&amp;esrc=s&amp;opi=95576897&amp;sa=U&amp;ved=0ahUKEwiswebqwp2LAxXmspUCHfc7F5YQgOUECLEG&amp;usg=AOvVaw2fIHG58bwR-MyBwnnncxec" TargetMode="External"/><Relationship Id="rId5" Type="http://schemas.openxmlformats.org/officeDocument/2006/relationships/drawing" Target="../drawings/drawing47.xml"/><Relationship Id="rId4"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3" Type="http://schemas.openxmlformats.org/officeDocument/2006/relationships/hyperlink" Target="https://www.google.com/url?url=https://www.petniva.com.br/soro-ringer-lactato%3Futm_source%3DSite%26utm_medium%3DGoogleMerchant%26utm_campaign%3DGoogleMerchant%26sku%3DPN0001567-3%26srsltid%3DAfmBOorAONQT0PF62q70uf6WuacAS1qCRiTtIQm-rm4OQonvRG33mUmIvcs&amp;rct=j&amp;q=&amp;esrc=s&amp;opi=95576897&amp;sa=U&amp;ved=0ahUKEwjx_rDwwp2LAxUWq5UCHYr4DrUQguUECKIG&amp;usg=AOvVaw2vJ-gGNC-rSVZ-ReOZWHlT" TargetMode="External"/><Relationship Id="rId2" Type="http://schemas.openxmlformats.org/officeDocument/2006/relationships/hyperlink" Target="https://www.google.com/url?url=https://www.vetloja.com.br/produto/soro-ringer-1l-msd/%3Fsrsltid%3DAfmBOop19jEP9lljLNCU0aftRkIQzNArxBosYmakKBrswHObtlbdxiouWJ8&amp;rct=j&amp;q=&amp;esrc=s&amp;opi=95576897&amp;sa=U&amp;ved=0ahUKEwjx_rDwwp2LAxUWq5UCHYr4DrUQgOUECIkG&amp;usg=AOvVaw26Kunh7qIfL4fxz3rkC_tc" TargetMode="External"/><Relationship Id="rId1" Type="http://schemas.openxmlformats.org/officeDocument/2006/relationships/hyperlink" Target="https://www.google.com/url?url=https://terrazoo.com.br/produto/ringer-lactado-1000ml/%3Fsrsltid%3DAfmBOooxsrho9IIiaSw2ezRZKLZoSK0zLhjZ7_qSYynjk0VB45I1JGJfRA4&amp;rct=j&amp;q=&amp;esrc=s&amp;opi=95576897&amp;sa=U&amp;ved=0ahUKEwjx_rDwwp2LAxUWq5UCHYr4DrUQgOUECP4F&amp;usg=AOvVaw3shcFHAQnCob21zSgWkWG_" TargetMode="External"/><Relationship Id="rId5" Type="http://schemas.openxmlformats.org/officeDocument/2006/relationships/drawing" Target="../drawings/drawing48.xml"/><Relationship Id="rId4"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49.xml"/><Relationship Id="rId2" Type="http://schemas.openxmlformats.org/officeDocument/2006/relationships/printerSettings" Target="../printerSettings/printerSettings49.bin"/><Relationship Id="rId1" Type="http://schemas.openxmlformats.org/officeDocument/2006/relationships/hyperlink" Target="https://www.google.com/url?url=https://www.panvel.com/panvel/bolsa-coletora-urina-descarpack-2l-sistema-fechado-unidade/p-10026061&amp;rct=j&amp;q=&amp;esrc=s&amp;opi=95576897&amp;sa=U&amp;ved=0ahUKEwiU-vn1wp2LAxVOrpUCHUChDXYQgOUECNYG&amp;usg=AOvVaw38ftmZqN9SFzwh0q5X2_40" TargetMode="External"/></Relationships>
</file>

<file path=xl/worksheets/_rels/sheet51.xml.rels><?xml version="1.0" encoding="UTF-8" standalone="yes"?>
<Relationships xmlns="http://schemas.openxmlformats.org/package/2006/relationships"><Relationship Id="rId3" Type="http://schemas.openxmlformats.org/officeDocument/2006/relationships/drawing" Target="../drawings/drawing50.xml"/><Relationship Id="rId2" Type="http://schemas.openxmlformats.org/officeDocument/2006/relationships/printerSettings" Target="../printerSettings/printerSettings50.bin"/><Relationship Id="rId1" Type="http://schemas.openxmlformats.org/officeDocument/2006/relationships/hyperlink" Target="https://www.google.com/url?url=https://www.shoppingprohospital.com.br/material-de-consumo/sondas/sonda-foley-n-14-2v-und-top-med%3Fparceiro%3D8087%26srsltid%3DAfmBOoqqiujz1zf3M_zt0QukNg0jEbGN_ZngzSOL2JhDpvCv3sl6gIoz9h4&amp;rct=j&amp;q=&amp;esrc=s&amp;opi=95576897&amp;sa=U&amp;ved=0ahUKEwjBheP7wp2LAxWEtJUCHXq9NKoQguUECIEH&amp;usg=AOvVaw2VWlaL-o0Se8MvhOnSkunK" TargetMode="External"/></Relationships>
</file>

<file path=xl/worksheets/_rels/sheet52.xml.rels><?xml version="1.0" encoding="UTF-8" standalone="yes"?>
<Relationships xmlns="http://schemas.openxmlformats.org/package/2006/relationships"><Relationship Id="rId3" Type="http://schemas.openxmlformats.org/officeDocument/2006/relationships/drawing" Target="../drawings/drawing51.xml"/><Relationship Id="rId2" Type="http://schemas.openxmlformats.org/officeDocument/2006/relationships/printerSettings" Target="../printerSettings/printerSettings51.bin"/><Relationship Id="rId1" Type="http://schemas.openxmlformats.org/officeDocument/2006/relationships/hyperlink" Target="https://www.google.com/url?url=https://www.magazineluiza.com.br/sonda-foley-2-vias-5cc-latex-solidor/p/hggfcb33j0/cp/sndh/%3Fseller_id%3Dcasamedica%26srsltid%3DAfmBOoqurp6CCDeBFEan6boOvzI4I8TMJSoRz4XWy5M5BYE7dZpeGLjQk_w&amp;rct=j&amp;q=&amp;esrc=s&amp;opi=95576897&amp;sa=U&amp;ved=0ahUKEwjf-PWBw52LAxXwkJUCHUQJAVAQguUECJoH&amp;usg=AOvVaw1BvG5rbZ1AVq7ebgm-sokq" TargetMode="External"/></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3" Type="http://schemas.openxmlformats.org/officeDocument/2006/relationships/drawing" Target="../drawings/drawing53.xml"/><Relationship Id="rId2" Type="http://schemas.openxmlformats.org/officeDocument/2006/relationships/printerSettings" Target="../printerSettings/printerSettings53.bin"/><Relationship Id="rId1" Type="http://schemas.openxmlformats.org/officeDocument/2006/relationships/hyperlink" Target="https://www.google.com/url?url=https://www.digitusul.com.br/luva-latex-procedimento-c-po-cx-c-100-tam-g%3Fsrsltid%3DAfmBOop4epelBk7X5OiDSNFNwlhv-TaUqbqArRkZPULKliNCFScn6-ezGc8&amp;rct=j&amp;q=&amp;esrc=s&amp;opi=95576897&amp;sa=U&amp;ved=0ahUKEwidnKedw52LAxWxs5UCHWi-DsgQgOUECKcI&amp;usg=AOvVaw2ajbqLAN9k1Hoo1DZ6V13g" TargetMode="External"/></Relationships>
</file>

<file path=xl/worksheets/_rels/sheet55.xml.rels><?xml version="1.0" encoding="UTF-8" standalone="yes"?>
<Relationships xmlns="http://schemas.openxmlformats.org/package/2006/relationships"><Relationship Id="rId3" Type="http://schemas.openxmlformats.org/officeDocument/2006/relationships/drawing" Target="../drawings/drawing54.xml"/><Relationship Id="rId2" Type="http://schemas.openxmlformats.org/officeDocument/2006/relationships/printerSettings" Target="../printerSettings/printerSettings54.bin"/><Relationship Id="rId1" Type="http://schemas.openxmlformats.org/officeDocument/2006/relationships/hyperlink" Target="https://www.google.com/url?url=https://www.magazineluiza.com.br/luva-de-procedimento-vinil-g-sem-po-caixa-com-100-unidades-medix/p/eg8k20a30j/cp/lvsd/%3Fseller_id%3Dhg3produtosparasaudeltda%26srsltid%3DAfmBOor-AKoz5q9MuDvACXkBpa42gtTStQ5xGNhvhPsk_riFBUgOg-1KN4c&amp;rct=j&amp;q=&amp;esrc=s&amp;opi=95576897&amp;sa=U&amp;ved=0ahUKEwi8vfyjw52LAxVur5UCHaBJN4oQgOUECKUI&amp;usg=AOvVaw3mwZ7-R7g47EYk-JbRVUIu" TargetMode="External"/></Relationships>
</file>

<file path=xl/worksheets/_rels/sheet56.xml.rels><?xml version="1.0" encoding="UTF-8" standalone="yes"?>
<Relationships xmlns="http://schemas.openxmlformats.org/package/2006/relationships"><Relationship Id="rId3" Type="http://schemas.openxmlformats.org/officeDocument/2006/relationships/hyperlink" Target="https://www.google.com/url?url=https://www.santaapolonia.com.br/produtos/sonda-aspiracao-traqueal-embalagem-plastica-embramed-644300%3Fsrsltid%3DAfmBOoplxHwvRstbP_6Ic4Z81QJvesafrsdjgWgWExfrZr5YVoit7w_A5X0&amp;rct=j&amp;q=&amp;esrc=s&amp;opi=95576897&amp;sa=U&amp;ved=0ahUKEwi8t76qw52LAxW8q5UCHQ-1HdQQguUECLUG&amp;usg=AOvVaw06z0a87_z-DeF3p0ZQv9ic" TargetMode="External"/><Relationship Id="rId2" Type="http://schemas.openxmlformats.org/officeDocument/2006/relationships/hyperlink" Target="https://www.google.com/url?url=https://www.paguemenos.com.br/sonda-de-aspiracao-traqueal-mark-med-nr-06-unidade-gw1p698434338562/p%3Fskuid%3D113280%26srsltid%3DAfmBOoqg8HfNDXqwKVFs2Q5rPtCh6CtrHEpegwvOR6a_6W5oMzFlzw185zY&amp;rct=j&amp;q=&amp;esrc=s&amp;opi=95576897&amp;sa=U&amp;ved=0ahUKEwi8t76qw52LAxW8q5UCHQ-1HdQQguUECMIG&amp;usg=AOvVaw1PDxUFgUhxbFredxrdS9w2" TargetMode="External"/><Relationship Id="rId1" Type="http://schemas.openxmlformats.org/officeDocument/2006/relationships/hyperlink" Target="https://www.google.com/url?url=https://magazinemedica.com.br/produtos/visualiza/sku/1101/%3Fsrsltid%3DAfmBOor4ll5KsNr_WyA4QIFHxsa1T67qORVqdmu8-P47kd1dTHh8F6cZ5qM&amp;rct=j&amp;q=&amp;esrc=s&amp;opi=95576897&amp;sa=U&amp;ved=0ahUKEwi8t76qw52LAxW8q5UCHQ-1HdQQguUECJsG&amp;usg=AOvVaw0hIXj6MhMnJaT3l0xOtM7W" TargetMode="External"/><Relationship Id="rId5" Type="http://schemas.openxmlformats.org/officeDocument/2006/relationships/drawing" Target="../drawings/drawing55.xml"/><Relationship Id="rId4"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hyperlink" Target="https://www.google.com/url?url=https://www.dannycosmeticos.com.br/detergente-enzimatico-com-3-enzimas-asfer-1000ml/p%3Fidsku%3D640905%26srsltid%3DAfmBOoqKfjNL5t8DalOSnfJ1hV7JCSlIuh5sfxVxva1ervxT-frpNVLzIM0&amp;rct=j&amp;q=&amp;esrc=s&amp;opi=95576897&amp;sa=U&amp;ved=0ahUKEwidpfnDw52LAxX6qpUCHYuRJikQguUECIUH&amp;usg=AOvVaw3PAmBSyOvHtBxp6xHhR9I1" TargetMode="External"/><Relationship Id="rId1" Type="http://schemas.openxmlformats.org/officeDocument/2006/relationships/hyperlink" Target="https://www.google.com/url?url=https://www.atacadaodamanicure.com.br/detergente-enzimatico-1-litro%3Futm_source%3Dgoogle%26utm_medium%3DShopping%26utm_campaign%3Ddetergente-enzimatico-1-litro%26inStock%23derivacao%3D8&amp;rct=j&amp;q=&amp;esrc=s&amp;opi=95576897&amp;sa=U&amp;ved=0ahUKEwidpfnDw52LAxX6qpUCHYuRJikQgOUECN8G&amp;usg=AOvVaw1fFvsKfmapEPdIJoQUZd3r" TargetMode="External"/><Relationship Id="rId4" Type="http://schemas.openxmlformats.org/officeDocument/2006/relationships/drawing" Target="../drawings/drawing58.xml"/></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3" Type="http://schemas.openxmlformats.org/officeDocument/2006/relationships/drawing" Target="../drawings/drawing60.xml"/><Relationship Id="rId2" Type="http://schemas.openxmlformats.org/officeDocument/2006/relationships/printerSettings" Target="../printerSettings/printerSettings60.bin"/><Relationship Id="rId1" Type="http://schemas.openxmlformats.org/officeDocument/2006/relationships/hyperlink" Target="https://www.google.com/url?url=https://www.santaapolonia.com.br/produtos/escova-ginecologica-cervical-esteril--369400%3Fsrsltid%3DAfmBOoo9kvFEG_ZvAq3X8v8MiRYR4UzragblT3XbsP5F8zhbuWrplhUSDWs&amp;rct=j&amp;q=&amp;esrc=s&amp;opi=95576897&amp;sa=U&amp;ved=0ahUKEwj7gunVw52LAxWerpUCHSQSMAoQgOUECJgG&amp;usg=AOvVaw3DVMy4tzR5pgZC5LxzxpKH" TargetMode="External"/></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s://www.google.com/url?url=https://www.techsulmedical.com.br/loja/produtoloja-1231517-idprod-1011-inisession-1-64b83717d52a5%3Fparceiro%3D1563&amp;rct=j&amp;q=&amp;esrc=s&amp;opi=95576897&amp;sa=U&amp;ved=0ahUKEwiW96Lrw52LAxWokZUCHU54JZ4QguUECNQI&amp;usg=AOvVaw2PFXhAIAF7IbieDH_O-QiO" TargetMode="External"/><Relationship Id="rId1" Type="http://schemas.openxmlformats.org/officeDocument/2006/relationships/hyperlink" Target="https://www.google.com/url?url=https://www.medjet.com.br/material-medico/ginecologia-e-obstetricia/fixador-celular-kolpofix-spray-100ml-kolplast%3Fparceiro%3D6961%26srsltid%3DAfmBOopw58vHilcbvcY1_hR0lj8WMVvc49KROKXGruOzMa_wTRHHcmbNF8o&amp;rct=j&amp;q=&amp;esrc=s&amp;opi=95576897&amp;sa=U&amp;ved=0ahUKEwiW96Lrw52LAxWokZUCHU54JZ4QguUECLgI&amp;usg=AOvVaw2yU9LjoEFq_1qTvI8T6RJI" TargetMode="External"/><Relationship Id="rId4" Type="http://schemas.openxmlformats.org/officeDocument/2006/relationships/drawing" Target="../drawings/drawing62.xml"/></Relationships>
</file>

<file path=xl/worksheets/_rels/sheet64.xml.rels><?xml version="1.0" encoding="UTF-8" standalone="yes"?>
<Relationships xmlns="http://schemas.openxmlformats.org/package/2006/relationships"><Relationship Id="rId3" Type="http://schemas.openxmlformats.org/officeDocument/2006/relationships/drawing" Target="../drawings/drawing63.xml"/><Relationship Id="rId2" Type="http://schemas.openxmlformats.org/officeDocument/2006/relationships/printerSettings" Target="../printerSettings/printerSettings63.bin"/><Relationship Id="rId1" Type="http://schemas.openxmlformats.org/officeDocument/2006/relationships/hyperlink" Target="https://www.google.com/url?url=https://www.lojaprolab.com.br/lamina-para-microscopia-fosca-cortada-c-50-unidades-92790%3Futm_source%3Dgoogle%26utm_medium%3Dfeed%26utm_campaign%3Dshopping%26srsltid%3DAfmBOorpB7CssjuVT3zficHz9GNGXVzQTVX7NE51p0pKUHChPABq8yvsmQ8&amp;rct=j&amp;q=&amp;esrc=s&amp;opi=95576897&amp;sa=U&amp;ved=0ahUKEwjooIfyw52LAxW0qJUCHe3xAgMQguUECJUG&amp;usg=AOvVaw2p7aAZA-B-lMWYkQu2mQ9O" TargetMode="External"/></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s://dentalpassaro.com.br/especulo-vaginal-vagispec?srsltid=AfmBOophRR6EUIe4H4ZKgWtFDvXEqTs3NUCXoNOHBhaVFVAt4GNnxLjO" TargetMode="External"/><Relationship Id="rId1" Type="http://schemas.openxmlformats.org/officeDocument/2006/relationships/hyperlink" Target="https://www.google.com/url?url=https://www.paguemenos.com.br/especulo-vaginal-vagispec-descartavel-pequeno-unidade-1698d43z4337u643/p%3Fskuid%3D115906%26srsltid%3DAfmBOoqfSmBeEoTq6iAvBwZfsYyvQpepEWqRrZTXTISy8sC0FVo9BhY5UHM&amp;rct=j&amp;q=&amp;esrc=s&amp;opi=95576897&amp;sa=U&amp;ved=0ahUKEwij1Zr5w52LAxULqZUCHQ5LApUQguUECOAG&amp;usg=AOvVaw3ngaNoz2N3yNAW3Y1hadRP" TargetMode="External"/><Relationship Id="rId4" Type="http://schemas.openxmlformats.org/officeDocument/2006/relationships/drawing" Target="../drawings/drawing64.xm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s://www.google.com/url?url=https://www.drogariasaopaulo.com.br/especulo-vaginal-vagispec---descartavel---nao-esteril---medio-935170337/p%3Fidsku%3D935170304%26utm_source%3Dgoogle%26utm_medium%3Dcpc%26utm_campaign%3Dgoogle-shp&amp;rct=j&amp;q=&amp;esrc=s&amp;opi=95576897&amp;sa=U&amp;ved=0ahUKEwiI6O__w52LAxX7qZUCHfX2MK8QguUECOIG&amp;usg=AOvVaw2Z-Z6zSLsxyUbs1x4HBy41" TargetMode="External"/><Relationship Id="rId1" Type="http://schemas.openxmlformats.org/officeDocument/2006/relationships/hyperlink" Target="https://www.google.com/url?url=https://www.cirurgicalucena.com.br/prod,idproduto,8609026,material-de-consumo-especulo-vaginal-descartavel-nao-lubrificado-esterilt-m---vagispec%3Fsrsltid%3DAfmBOooRVmUX3wLwisf8iy8vNDIkdVWgYw54_89Z7Fly69bdm93zIqIlFu8&amp;rct=j&amp;q=&amp;esrc=s&amp;opi=95576897&amp;sa=U&amp;ved=0ahUKEwiI6O__w52LAxX7qZUCHfX2MK8QgOUECMkG&amp;usg=AOvVaw1Yz0KizU98574vbp4tRI9M" TargetMode="External"/><Relationship Id="rId4" Type="http://schemas.openxmlformats.org/officeDocument/2006/relationships/drawing" Target="../drawings/drawing65.xml"/></Relationships>
</file>

<file path=xl/worksheets/_rels/sheet67.xml.rels><?xml version="1.0" encoding="UTF-8" standalone="yes"?>
<Relationships xmlns="http://schemas.openxmlformats.org/package/2006/relationships"><Relationship Id="rId3" Type="http://schemas.openxmlformats.org/officeDocument/2006/relationships/drawing" Target="../drawings/drawing66.xml"/><Relationship Id="rId2" Type="http://schemas.openxmlformats.org/officeDocument/2006/relationships/printerSettings" Target="../printerSettings/printerSettings66.bin"/><Relationship Id="rId1" Type="http://schemas.openxmlformats.org/officeDocument/2006/relationships/hyperlink" Target="https://www.dormed.com.br/estetoscopio-simples-adulto---premium/p?srsltid=AfmBOop51DmD9IzEGDowt9s79KTmzXYk3zpIXuLgFdFwzHoWTrsTHzrs" TargetMode="External"/></Relationships>
</file>

<file path=xl/worksheets/_rels/sheet68.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s://www.google.com/url?url=https://www.bisturi.com.br/extensor-multivias-2-vias-clamp-medix/p%3Fsrsltid%3DAfmBOorThva0A7QKhlseY94IseJDb_eyjnaWxsV8cAjB-s8F1qJ2avmroW4&amp;rct=j&amp;q=&amp;esrc=s&amp;opi=95576897&amp;sa=U&amp;ved=0ahUKEwjIsOqOxJ2LAxXerJUCHeFbEKAQguUECPwG&amp;usg=AOvVaw2YdMssNLo5_iZfL42mn0JF" TargetMode="External"/><Relationship Id="rId1" Type="http://schemas.openxmlformats.org/officeDocument/2006/relationships/hyperlink" Target="https://www.google.com/url?url=https://www.imperiohospitalar.com.br/product-page/extensor-2-vias%3Fsrsltid%3DAfmBOooJKPYMO3WGP0-R1ekkxnebULiEO3N9V_5e6CVL9ShfGOjepPnQN8I&amp;rct=j&amp;q=&amp;esrc=s&amp;opi=95576897&amp;sa=U&amp;ved=0ahUKEwjIsOqOxJ2LAxXerJUCHeFbEKAQgOUECM0G&amp;usg=AOvVaw2qF_J7VVo-0v_4Q43v2EMW" TargetMode="External"/><Relationship Id="rId4" Type="http://schemas.openxmlformats.org/officeDocument/2006/relationships/drawing" Target="../drawings/drawing67.xml"/></Relationships>
</file>

<file path=xl/worksheets/_rels/sheet69.xml.rels><?xml version="1.0" encoding="UTF-8" standalone="yes"?>
<Relationships xmlns="http://schemas.openxmlformats.org/package/2006/relationships"><Relationship Id="rId3" Type="http://schemas.openxmlformats.org/officeDocument/2006/relationships/drawing" Target="../drawings/drawing68.xml"/><Relationship Id="rId2" Type="http://schemas.openxmlformats.org/officeDocument/2006/relationships/printerSettings" Target="../printerSettings/printerSettings68.bin"/><Relationship Id="rId1" Type="http://schemas.openxmlformats.org/officeDocument/2006/relationships/hyperlink" Target="https://www.cirurgicalucena.com.br/prod,idproduto,8688509,material-de-consumo-fio-poliglactina--vicryl--3-0-45cm-c-ag-3-8-cil-2-4cm-c-12-abs30ct24iap---bioline?srsltid=AfmBOormvat8VsM37afd6Dz9ECex_00ViYFflG0-anD0ewU3Fl-Zx9AUtKY" TargetMode="External"/></Relationships>
</file>

<file path=xl/worksheets/_rels/sheet70.xml.rels><?xml version="1.0" encoding="UTF-8" standalone="yes"?>
<Relationships xmlns="http://schemas.openxmlformats.org/package/2006/relationships"><Relationship Id="rId3" Type="http://schemas.openxmlformats.org/officeDocument/2006/relationships/drawing" Target="../drawings/drawing69.xml"/><Relationship Id="rId2" Type="http://schemas.openxmlformats.org/officeDocument/2006/relationships/printerSettings" Target="../printerSettings/printerSettings69.bin"/><Relationship Id="rId1" Type="http://schemas.openxmlformats.org/officeDocument/2006/relationships/hyperlink" Target="https://www.google.com/url?url=https://loja.suturasonline.com.br/fios-cirurgicos-e-suturas/nao-absorviveis/nylon/fio-de-sutura-nylon-3-0-45cm-com-ag-20mm-38-triangular-com-24-unidades-medix-4631%3Fparceiro%3D6025%26srsltid%3DAfmBOop-KkhSJeDTZtvv1bKdylKInMRvbSI_kIAHfKcPyIZsKmbakfxano4&amp;rct=j&amp;q=&amp;esrc=s&amp;opi=95576897&amp;sa=U&amp;ved=0ahUKEwj7pYmtxJ2LAxUDqpUCHSEiNaAQgOUECMcG&amp;usg=AOvVaw2YfjqK65bhshQNHYxLscZ0" TargetMode="External"/></Relationships>
</file>

<file path=xl/worksheets/_rels/sheet71.xml.rels><?xml version="1.0" encoding="UTF-8" standalone="yes"?>
<Relationships xmlns="http://schemas.openxmlformats.org/package/2006/relationships"><Relationship Id="rId3" Type="http://schemas.openxmlformats.org/officeDocument/2006/relationships/drawing" Target="../drawings/drawing70.xml"/><Relationship Id="rId2" Type="http://schemas.openxmlformats.org/officeDocument/2006/relationships/printerSettings" Target="../printerSettings/printerSettings70.bin"/><Relationship Id="rId1" Type="http://schemas.openxmlformats.org/officeDocument/2006/relationships/hyperlink" Target="https://www.google.com/url?url=https://loja.suturasonline.com.br/fios-cirurgicos-e-suturas/nao-absorviveis/nylon/fio-de-sutura-de-nylon-4-0-45cm-com-ag-20mm-38-triangular-com-24-unidades-medix-4637%3Fparceiro%3D6025%26srsltid%3DAfmBOooVRgcBMZiNm9dQan5BG-DqbMIl7u__15D1Yayzs6ZsRbpb43AOp98&amp;rct=j&amp;q=&amp;esrc=s&amp;opi=95576897&amp;sa=U&amp;ved=0ahUKEwiapt6zxJ2LAxV-u5UCHU4dIkYQgOUECLIG&amp;usg=AOvVaw0rZ_BdYA3az5JGb5eYDKHg" TargetMode="External"/></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2.xml"/><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3" Type="http://schemas.openxmlformats.org/officeDocument/2006/relationships/hyperlink" Target="https://www.manancialmedical.com.br/produto/papel-termossensivel-p-ecg-titb-80x20-rolo-compativel-com-eletrocardiografo-mindray-beneheart-r3.html?utm_source=Site&amp;utm_medium=GoogleShopping&amp;utm_campaign=IntegracaoGoogle&amp;srsltid=AfmBOooJDQHNJHYPZGYEt7gCMnmqZsUROZtt5PkQS3krcKqkYxcrHBzDUXE" TargetMode="External"/><Relationship Id="rId2" Type="http://schemas.openxmlformats.org/officeDocument/2006/relationships/hyperlink" Target="https://www.blumed7.com.br/papel-termico-em-rolo-para-mindray-beneheart-d3-d6-umed20-branco-p1787?srsltid=AfmBOorFR9g_LlXsPiv_qXjfcp0XoOafHhX_ioz1W9Cc7IrzRF49ZDRQ" TargetMode="External"/><Relationship Id="rId1" Type="http://schemas.openxmlformats.org/officeDocument/2006/relationships/hyperlink" Target="https://www.superdinatec.com.br/rolo-de-papel-ecg-mindray-beneheart-3-comen-cm-300-80-x-20?srsltid=AfmBOorC6G9JQmFn8yYkYV3tCsWHHnQ93IpQLpIYYGuU3Txmx6-MahIs" TargetMode="External"/><Relationship Id="rId5" Type="http://schemas.openxmlformats.org/officeDocument/2006/relationships/drawing" Target="../drawings/drawing73.xml"/><Relationship Id="rId4"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3" Type="http://schemas.openxmlformats.org/officeDocument/2006/relationships/printerSettings" Target="../printerSettings/printerSettings74.bin"/><Relationship Id="rId2" Type="http://schemas.openxmlformats.org/officeDocument/2006/relationships/hyperlink" Target="https://www.google.com/url?url=https://produto.mercadolivre.com.br/MLB-2679962387-eletrodo-ecg-descartavel-adulto-descarpack-50-unidades-_JM%3Fmatt_tool%3D18956390%26utm_source%3Dgoogle_shopping%26utm_medium%3Dorganic&amp;rct=j&amp;q=&amp;esrc=s&amp;opi=95576897&amp;sa=U&amp;ved=0ahUKEwjJkvrMxJ2LAxUfpZUCHUCRG0gQguUECMUG&amp;usg=AOvVaw3oQ40MjV5Fhn9uWvy6g8uG" TargetMode="External"/><Relationship Id="rId1" Type="http://schemas.openxmlformats.org/officeDocument/2006/relationships/hyperlink" Target="https://www.google.com/url?url=https://produto.mercadolivre.com.br/MLB-3402721337-eletrodo-descartavel-p-ecg-adultoinfantil-pct-com-50-unds-_JM%3Fmatt_tool%3D18956390%26utm_source%3Dgoogle_shopping%26utm_medium%3Dorganic&amp;rct=j&amp;q=&amp;esrc=s&amp;opi=95576897&amp;sa=U&amp;ved=0ahUKEwjJkvrMxJ2LAxUfpZUCHUCRG0gQgOUECJIG&amp;usg=AOvVaw0xpxmfMCyxANZ1wkGeG2Rd" TargetMode="External"/><Relationship Id="rId4" Type="http://schemas.openxmlformats.org/officeDocument/2006/relationships/drawing" Target="../drawings/drawing74.xml"/></Relationships>
</file>

<file path=xl/worksheets/_rels/sheet76.xml.rels><?xml version="1.0" encoding="UTF-8" standalone="yes"?>
<Relationships xmlns="http://schemas.openxmlformats.org/package/2006/relationships"><Relationship Id="rId3" Type="http://schemas.openxmlformats.org/officeDocument/2006/relationships/hyperlink" Target="https://www.google.com/url?url=https://www.dentalecia.com.br/algda500gmedihuse/p%3Fidsku%3D272%26srsltid%3DAfmBOorqFQpDa9Ro23A3ykBJFNNraeFKhrZRrUegpbtRxr8GT9fdXu9ex-E&amp;rct=j&amp;q=&amp;esrc=s&amp;opi=95576897&amp;sa=U&amp;ved=0ahUKEwiNgc3UxJ2LAxWerpUCHSQSMAoQguUECKAH&amp;usg=AOvVaw0TrOBQc_odSj0s4TB0X1Y8" TargetMode="External"/><Relationship Id="rId2" Type="http://schemas.openxmlformats.org/officeDocument/2006/relationships/hyperlink" Target="https://www.google.com/url?url=https://www.especifarma.com.br/curativos-e-higiene/algodao-hidrofilo-500g-rolo-farol%3Fparceiro%3D8464%26srsltid%3DAfmBOoqHdP0iQddlHiCXnO-9Kqbq5XTt1DEAmCRv7VODjQ0orkbVWLTg-OM&amp;rct=j&amp;q=&amp;esrc=s&amp;opi=95576897&amp;sa=U&amp;ved=0ahUKEwiNgc3UxJ2LAxWerpUCHSQSMAoQgOUECJQH&amp;usg=AOvVaw0TCEt3OBiZaq_MB2RfbwzY" TargetMode="External"/><Relationship Id="rId1" Type="http://schemas.openxmlformats.org/officeDocument/2006/relationships/hyperlink" Target="https://www.google.com/url?url=https://www.djanycosmeticos.com.br/algodao-nathy-500g/&amp;rct=j&amp;q=&amp;esrc=s&amp;opi=95576897&amp;sa=U&amp;ved=0ahUKEwiNgc3UxJ2LAxWerpUCHSQSMAoQguUECIcH&amp;usg=AOvVaw0GiB0MbAInzSnL6jvUtosS" TargetMode="External"/><Relationship Id="rId5" Type="http://schemas.openxmlformats.org/officeDocument/2006/relationships/drawing" Target="../drawings/drawing75.xml"/><Relationship Id="rId4" Type="http://schemas.openxmlformats.org/officeDocument/2006/relationships/printerSettings" Target="../printerSettings/printerSettings75.bin"/></Relationships>
</file>

<file path=xl/worksheets/_rels/sheet77.xml.rels><?xml version="1.0" encoding="UTF-8" standalone="yes"?>
<Relationships xmlns="http://schemas.openxmlformats.org/package/2006/relationships"><Relationship Id="rId3" Type="http://schemas.openxmlformats.org/officeDocument/2006/relationships/printerSettings" Target="../printerSettings/printerSettings76.bin"/><Relationship Id="rId2" Type="http://schemas.openxmlformats.org/officeDocument/2006/relationships/hyperlink" Target="https://www.google.com/url?url=https://www.cirurgicalucena.com.br/prod,idproduto,8621009,gasoterapia-mascara-alta-concentracao-para-oxigenio-com-reservatorio-adulto-ro1083---romed%3Fsrsltid%3DAfmBOopMOblDornpmmy2km8jeSAuH68L9_uzppJEORwSygsKZr83Jjwvtpo&amp;rct=j&amp;q=&amp;esrc=s&amp;opi=95576897&amp;sa=U&amp;ved=0ahUKEwjnvsjbxJ2LAxXZq5UCHZVrNroQgOUECKUG&amp;usg=AOvVaw2Asf2iWCKI6TsTxDQKIwxn" TargetMode="External"/><Relationship Id="rId1" Type="http://schemas.openxmlformats.org/officeDocument/2006/relationships/hyperlink" Target="https://www.google.com/url?url=https://mundocpap.com.br/mascara-de-oxigenio-com-reservatorio-adulto-de-silicone.html%3Fsrsltid%3DAfmBOop1F483s4moNBxGLQDuwcIqq992JOlihqokFQxC_og3cIUXc2jVPWs&amp;rct=j&amp;q=&amp;esrc=s&amp;opi=95576897&amp;sa=U&amp;ved=0ahUKEwjnvsjbxJ2LAxXZq5UCHZVrNroQgOUECJoG&amp;usg=AOvVaw2B-w3IVZ615BqMZ4jel_JI" TargetMode="External"/><Relationship Id="rId4" Type="http://schemas.openxmlformats.org/officeDocument/2006/relationships/drawing" Target="../drawings/drawing76.xml"/></Relationships>
</file>

<file path=xl/worksheets/_rels/sheet78.xml.rels><?xml version="1.0" encoding="UTF-8" standalone="yes"?>
<Relationships xmlns="http://schemas.openxmlformats.org/package/2006/relationships"><Relationship Id="rId3" Type="http://schemas.openxmlformats.org/officeDocument/2006/relationships/hyperlink" Target="https://www.google.com/url?url=https://www.magazineluiza.com.br/mascara-de-oxigenio-alta-concentracao-pediatrica-com-reservatorio-e-tubo-de-o2-md/p/cd998ek747/cp/mcir/%3Fseller_id%3Dtempluscorporacaoltda%26srsltid%3DAfmBOopHVgsbhQ0xguE8mR9WNqyRkVb2Fpm8MPP5JuxGgUF-NfZmF4sV_w8&amp;rct=j&amp;q=&amp;esrc=s&amp;opi=95576897&amp;sa=U&amp;ved=0ahUKEwjPteXixJ2LAxWEs5UCHXTZD7UQgOUECJoG&amp;usg=AOvVaw3ZgrMghOFmiqEU6Kfn0jS-" TargetMode="External"/><Relationship Id="rId2" Type="http://schemas.openxmlformats.org/officeDocument/2006/relationships/hyperlink" Target="https://www.google.com/url?url=https://www.cirurgicabonaparte.com.br/mascara-anestesia-infantil-pvc-com-reservatorio-pn1112-besmed/p%3Fidsku%3D841%26srsltid%3DAfmBOoq1kLWslwEH0fndHPjVnWglR4wNpOHi0RYCk_SdYQyYgYqElSqdVvU&amp;rct=j&amp;q=&amp;esrc=s&amp;opi=95576897&amp;sa=U&amp;ved=0ahUKEwjPteXixJ2LAxWEs5UCHXTZD7UQgOUECIQG&amp;usg=AOvVaw09CrOvDtEjEL1DGdKJEMI4" TargetMode="External"/><Relationship Id="rId1" Type="http://schemas.openxmlformats.org/officeDocument/2006/relationships/hyperlink" Target="https://www.google.com/url?url=https://www.cirurgicalucena.com.br/prod,idproduto,8621010,gasoterapia-mascara-alta-concentracao-para-oxigenio-com-reservatorio-infantil-ro1084---romed%3Fsrsltid%3DAfmBOopww8KIVgPYon8JNPm-3R5yYcfRLJC4nB6HtUMhEJzWfUGD0dEa2nc&amp;rct=j&amp;q=&amp;esrc=s&amp;opi=95576897&amp;sa=U&amp;ved=0ahUKEwjPteXixJ2LAxWEs5UCHXTZD7UQgOUECPkF&amp;usg=AOvVaw0MPhJeTzl7f5BYv_RbXWQ0" TargetMode="External"/><Relationship Id="rId5" Type="http://schemas.openxmlformats.org/officeDocument/2006/relationships/drawing" Target="../drawings/drawing77.xml"/><Relationship Id="rId4" Type="http://schemas.openxmlformats.org/officeDocument/2006/relationships/printerSettings" Target="../printerSettings/printerSettings77.bin"/></Relationships>
</file>

<file path=xl/worksheets/_rels/sheet79.xml.rels><?xml version="1.0" encoding="UTF-8" standalone="yes"?>
<Relationships xmlns="http://schemas.openxmlformats.org/package/2006/relationships"><Relationship Id="rId3" Type="http://schemas.openxmlformats.org/officeDocument/2006/relationships/drawing" Target="../drawings/drawing78.xml"/><Relationship Id="rId2" Type="http://schemas.openxmlformats.org/officeDocument/2006/relationships/printerSettings" Target="../printerSettings/printerSettings78.bin"/><Relationship Id="rId1" Type="http://schemas.openxmlformats.org/officeDocument/2006/relationships/hyperlink" Target="https://loja.suturasonline.com.br/materias-de-consumo/diversos/lencol-de-papel-descartavel-70cm-50m-cipel?parceiro=6025&amp;srsltid=AfmBOoohu5dqGIDJm0c2NLrWQIhss2uGiOx4fHXUy34S1DyS4hFgYm22lAQ" TargetMode="External"/></Relationships>
</file>

<file path=xl/worksheets/_rels/sheet80.xml.rels><?xml version="1.0" encoding="UTF-8" standalone="yes"?>
<Relationships xmlns="http://schemas.openxmlformats.org/package/2006/relationships"><Relationship Id="rId3" Type="http://schemas.openxmlformats.org/officeDocument/2006/relationships/printerSettings" Target="../printerSettings/printerSettings79.bin"/><Relationship Id="rId2" Type="http://schemas.openxmlformats.org/officeDocument/2006/relationships/hyperlink" Target="https://www.google.com/url?url=https://www.mercadolivre.com.br/termmetro-digital-clinico-mini-compacto-medico-rapida/p/MLB29239472%3Fmatt_tool%3D18956390%26utm_source%3Dgoogle_shopping%26utm_medium%3Dorganic%26pdp_filters%3Ditem_id%253AMLB4319403734%26from%3Dgshop&amp;rct=j&amp;q=&amp;esrc=s&amp;opi=95576897&amp;sa=U&amp;ved=0ahUKEwioh5_wxJ2LAxWQnpUCHc4CBZoQguUECIUI&amp;usg=AOvVaw0uqNcZYB0j0LT2Y1b8bgBB" TargetMode="External"/><Relationship Id="rId1" Type="http://schemas.openxmlformats.org/officeDocument/2006/relationships/hyperlink" Target="https://www.google.com/url?url=https://www.drogaraia.com.br/termometro-clinico-digital-febre-g-tech-th150-azul-836084.html%3Fsrsltid%3DAfmBOopJlcfX45xov3whFNCsYmYVgNbPy6YiBJn0BKS7EMloIar8piy-HHk&amp;rct=j&amp;q=&amp;esrc=s&amp;opi=95576897&amp;sa=U&amp;ved=0ahUKEwioh5_wxJ2LAxWQnpUCHc4CBZoQguUECOkH&amp;usg=AOvVaw3V27xHXoYz0OaKtu5rkAfu" TargetMode="External"/><Relationship Id="rId4" Type="http://schemas.openxmlformats.org/officeDocument/2006/relationships/drawing" Target="../drawings/drawing79.xml"/></Relationships>
</file>

<file path=xl/worksheets/_rels/sheet81.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hyperlink" Target="https://www.lumiarsaude.com.br/oximetro-portatil-com-alarme-nonin-2500a?srsltid=AfmBOoqpe-GL3Ihfjd45TTdwmg3V5BaE20m9EaEf1r2C9JMWUwfahe2YZAM" TargetMode="External"/><Relationship Id="rId1" Type="http://schemas.openxmlformats.org/officeDocument/2006/relationships/hyperlink" Target="https://www.constamed.com.br/oxigenoterapia/oximetro/oximetro-de-pulso-md-portatil-lcd-colorido-bateria-integrada-biv-olt-ut100?parceiro=8158&amp;srsltid=AfmBOopF1vI-w669-2RGj-3gheqpAUnzZxYL1L0y43w6RSqvasEaO9xYTtY" TargetMode="External"/><Relationship Id="rId4" Type="http://schemas.openxmlformats.org/officeDocument/2006/relationships/drawing" Target="../drawings/drawing80.xml"/></Relationships>
</file>

<file path=xl/worksheets/_rels/sheet82.xml.rels><?xml version="1.0" encoding="UTF-8" standalone="yes"?>
<Relationships xmlns="http://schemas.openxmlformats.org/package/2006/relationships"><Relationship Id="rId3" Type="http://schemas.openxmlformats.org/officeDocument/2006/relationships/drawing" Target="../drawings/drawing81.xml"/><Relationship Id="rId2" Type="http://schemas.openxmlformats.org/officeDocument/2006/relationships/printerSettings" Target="../printerSettings/printerSettings81.bin"/><Relationship Id="rId1" Type="http://schemas.openxmlformats.org/officeDocument/2006/relationships/hyperlink" Target="https://www.google.com/url?url=https://www.cirurgicalucena.com.br/prod,idproduto,8610318,material-de-consumo-cateter-nasal-oculos-06fr-pediatrico-2-00m---foyomed%3Fsrsltid%3DAfmBOorhbr4G8Iipp27iIq_YFvE_rVx2L8vcLZI1PeaKlxM3JluVMqUFl3o&amp;rct=j&amp;q=&amp;esrc=s&amp;opi=95576897&amp;sa=U&amp;ved=0ahUKEwiy5viAxZ2LAxXVRLgEHUYiPGUQgOUECJsG&amp;usg=AOvVaw3tT06YCcCxH4vJp6z-0oQ_" TargetMode="External"/></Relationships>
</file>

<file path=xl/worksheets/_rels/sheet83.xml.rels><?xml version="1.0" encoding="UTF-8" standalone="yes"?>
<Relationships xmlns="http://schemas.openxmlformats.org/package/2006/relationships"><Relationship Id="rId3" Type="http://schemas.openxmlformats.org/officeDocument/2006/relationships/printerSettings" Target="../printerSettings/printerSettings82.bin"/><Relationship Id="rId2" Type="http://schemas.openxmlformats.org/officeDocument/2006/relationships/hyperlink" Target="https://www.google.com/url?url=https://www.magazineluiza.com.br/colar-cervical-ajustavel-16-posicoes-adulto-hospicenter/p/ke708ek37b/cp/coce/%3Fseller_id%3Dolistplus%26srsltid%3DAfmBOoqIDLXjhkQp8sWiXXeHi6Kky4iS8QtkjW5Q192GPdHq4_xBmsi8U9E%26region_id%3D123478&amp;rct=j&amp;q=&amp;esrc=s&amp;opi=95576897&amp;sa=U&amp;ved=0ahUKEwj12IeHxZ2LAxXwp5UCHeEkGw8QguUECNcH&amp;usg=AOvVaw2OIqBWhISJ7QgGb0pJlt_7" TargetMode="External"/><Relationship Id="rId1" Type="http://schemas.openxmlformats.org/officeDocument/2006/relationships/hyperlink" Target="https://www.google.com/url?url=https://produto.mercadolivre.com.br/MLB-4585010672-colar-cervical-ajustavel-aph-16-posicoes-adulto-ambu-_JM%3Fmatt_tool%3D18956390%26utm_source%3Dgoogle_shopping%26utm_medium%3Dorganic&amp;rct=j&amp;q=&amp;esrc=s&amp;opi=95576897&amp;sa=U&amp;ved=0ahUKEwj12IeHxZ2LAxXwp5UCHeEkGw8QgOUECMgH&amp;usg=AOvVaw0n5bMebEweQXbjuX3eb4zv" TargetMode="External"/><Relationship Id="rId4" Type="http://schemas.openxmlformats.org/officeDocument/2006/relationships/drawing" Target="../drawings/drawing82.xml"/></Relationships>
</file>

<file path=xl/worksheets/_rels/sheet84.xml.rels><?xml version="1.0" encoding="UTF-8" standalone="yes"?>
<Relationships xmlns="http://schemas.openxmlformats.org/package/2006/relationships"><Relationship Id="rId3" Type="http://schemas.openxmlformats.org/officeDocument/2006/relationships/drawing" Target="../drawings/drawing83.xml"/><Relationship Id="rId2" Type="http://schemas.openxmlformats.org/officeDocument/2006/relationships/printerSettings" Target="../printerSettings/printerSettings83.bin"/><Relationship Id="rId1" Type="http://schemas.openxmlformats.org/officeDocument/2006/relationships/hyperlink" Target="https://www.google.com/url?url=https://www.sudadental.com.br/acido-peracetico-perax-rio-0-2--1l---rioquimica/p%3Fidsku%3D859%26utm_source%3Dgoogleshopping%26srsltid%3DAfmBOoq8qUYen_x3taruN-_k5f3ZW0kT_CRR6zC7q2BhqaZTQrhIV4CGb-A&amp;rct=j&amp;q=&amp;esrc=s&amp;opi=95576897&amp;sa=U&amp;ved=0ahUKEwj4kPOPxZ2LAxXFtJUCHZjKPIwQgOUECLMF&amp;usg=AOvVaw30r222_9D1rWS_uq3cECEu" TargetMode="External"/></Relationships>
</file>

<file path=xl/worksheets/_rels/sheet85.xml.rels><?xml version="1.0" encoding="UTF-8" standalone="yes"?>
<Relationships xmlns="http://schemas.openxmlformats.org/package/2006/relationships"><Relationship Id="rId3" Type="http://schemas.openxmlformats.org/officeDocument/2006/relationships/hyperlink" Target="https://www.google.com/url?url=https://www.dentalcremer.com.br/tesoura-iris-golgran-dc11628.html%3Fsrsltid%3DAfmBOoptfzLaqgq2I827lt62yAFxkESSOs6Maff79ZxoUcazLgSG5CXUglc&amp;rct=j&amp;q=&amp;esrc=s&amp;opi=95576897&amp;sa=U&amp;ved=0ahUKEwjcguqWxZ2LAxWlqZUCHY1fB2gQguUECIMH&amp;usg=AOvVaw2_BlFCg67CCQTNTyCuSMUn" TargetMode="External"/><Relationship Id="rId2" Type="http://schemas.openxmlformats.org/officeDocument/2006/relationships/hyperlink" Target="https://www.google.com/url?url=https://www.itcdobrasil.com.br/tesoura-iris-reta-12-cm%3Futm_source%3Dgoogle%26utm_medium%3DShopping%26utm_campaign%3Dtesoura-iris-reta-12-cm%26inStock%3D%26srsltid%3DAfmBOoqsVC3zttD55UHF7E1GwmuOCbi5PNR0SZq8Bd_DeVV3UYCC4QVmLKM%23derivacao%3D323&amp;rct=j&amp;q=&amp;esrc=s&amp;opi=95576897&amp;sa=U&amp;ved=0ahUKEwjcguqWxZ2LAxWlqZUCHY1fB2gQgOUECPYG&amp;usg=AOvVaw2c7gCR1Eq9VsAfr9Ba8h7G" TargetMode="External"/><Relationship Id="rId1" Type="http://schemas.openxmlformats.org/officeDocument/2006/relationships/hyperlink" Target="https://www.google.com/url?url=https://www.drogaraia.com.br/tesoura-iris-12cm-reta-fina-aco-inoxidavel-instrumento-cirurgico-1070215.html%3Fsrsltid%3DAfmBOopcCNc0GEZzL5X2mp51FnHmfyw8ZvznZCNexcof_-FhnNNjxJJrySA&amp;rct=j&amp;q=&amp;esrc=s&amp;opi=95576897&amp;sa=U&amp;ved=0ahUKEwjcguqWxZ2LAxWlqZUCHY1fB2gQguUECNMG&amp;usg=AOvVaw1tLneuGiitfHc6mADkpgVD" TargetMode="External"/><Relationship Id="rId5" Type="http://schemas.openxmlformats.org/officeDocument/2006/relationships/drawing" Target="../drawings/drawing84.xml"/><Relationship Id="rId4" Type="http://schemas.openxmlformats.org/officeDocument/2006/relationships/printerSettings" Target="../printerSettings/printerSettings84.bin"/></Relationships>
</file>

<file path=xl/worksheets/_rels/sheet86.xml.rels><?xml version="1.0" encoding="UTF-8" standalone="yes"?>
<Relationships xmlns="http://schemas.openxmlformats.org/package/2006/relationships"><Relationship Id="rId3" Type="http://schemas.openxmlformats.org/officeDocument/2006/relationships/printerSettings" Target="../printerSettings/printerSettings85.bin"/><Relationship Id="rId2" Type="http://schemas.openxmlformats.org/officeDocument/2006/relationships/hyperlink" Target="https://www.zhenmed.com.br/pincas/pinca-reta-disseccao-anatomica-10cm-zhenmed/" TargetMode="External"/><Relationship Id="rId1" Type="http://schemas.openxmlformats.org/officeDocument/2006/relationships/hyperlink" Target="https://www.google.com/url?url=https://produto.mercadolivre.com.br/MLB-5240537546-pinca-reta-10cm-anatomica-dissecco-auriculoterapia-zhenmed-_JM%3Fmatt_tool%3D18956390%26utm_source%3Dgoogle_shopping%26utm_medium%3Dorganic&amp;rct=j&amp;q=&amp;esrc=s&amp;opi=95576897&amp;sa=U&amp;ved=0ahUKEwjSkN6dxZ2LAxXEppUCHT9mElAQguUECM8G&amp;usg=AOvVaw0pms0BOjy7EJChvzDObGhS" TargetMode="External"/><Relationship Id="rId4" Type="http://schemas.openxmlformats.org/officeDocument/2006/relationships/drawing" Target="../drawings/drawing85.xml"/></Relationships>
</file>

<file path=xl/worksheets/_rels/sheet87.xml.rels><?xml version="1.0" encoding="UTF-8" standalone="yes"?>
<Relationships xmlns="http://schemas.openxmlformats.org/package/2006/relationships"><Relationship Id="rId3" Type="http://schemas.openxmlformats.org/officeDocument/2006/relationships/hyperlink" Target="https://www.google.com/url?url=https://www.artfusion.com.br/tesoura-cirurgica-curva-para-aplicacao-11-5cm%3Fsrsltid%3DAfmBOoqLTPhQJ59gS62aQQ6ZsgdzwUoNvZcUm3Bat-ILB2beMpYt2hSyXCs&amp;rct=j&amp;q=&amp;esrc=s&amp;opi=95576897&amp;sa=U&amp;ved=0ahUKEwjNiMSoxZ2LAxXUvJUCHc_7FUQQgOUECPQG&amp;usg=AOvVaw34klVbmiaOHmj7U08ccFOP" TargetMode="External"/><Relationship Id="rId2" Type="http://schemas.openxmlformats.org/officeDocument/2006/relationships/hyperlink" Target="https://www.google.com/url?url=https://produto.mercadolivre.com.br/MLB-5177145586-tesoura-cirurgica-finafina-curva-115cm-weldon-_JM%3Fmatt_tool%3D18956390%26utm_source%3Dgoogle_shopping%26utm_medium%3Dorganic&amp;rct=j&amp;q=&amp;esrc=s&amp;opi=95576897&amp;sa=U&amp;ved=0ahUKEwjNiMSoxZ2LAxXUvJUCHc_7FUQQguUECOkG&amp;usg=AOvVaw1eu5I0ongu225RaR5lPnId" TargetMode="External"/><Relationship Id="rId1" Type="http://schemas.openxmlformats.org/officeDocument/2006/relationships/hyperlink" Target="https://www.google.com/url?url=https://www.magazineluiza.com.br/tesoura-iris-curva-aco-inox-cirurgica-odontologica-115cm-vital-gold/p/hgjjkagf3f/pe/ptrx/%3Fseller_id%3Dembelez%26srsltid%3DAfmBOoqFNy8RqczlktXx-Lq15o3LBOtkVSg0SJ4EZYyIRivuMwf3Q9Wvavs&amp;rct=j&amp;q=&amp;esrc=s&amp;opi=95576897&amp;sa=U&amp;ved=0ahUKEwjNiMSoxZ2LAxXUvJUCHc_7FUQQguUECMYG&amp;usg=AOvVaw1LBPCVff_9Er_MW5NxIVjQ" TargetMode="External"/><Relationship Id="rId5" Type="http://schemas.openxmlformats.org/officeDocument/2006/relationships/drawing" Target="../drawings/drawing86.xml"/><Relationship Id="rId4"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3" Type="http://schemas.openxmlformats.org/officeDocument/2006/relationships/printerSettings" Target="../printerSettings/printerSettings87.bin"/><Relationship Id="rId2" Type="http://schemas.openxmlformats.org/officeDocument/2006/relationships/hyperlink" Target="https://www.google.com/url?url=https://www.ortovet.com.br/produtos/pinca-foerster-para-curativo/%3Fvariant%3D761099355%26pf%3Dmc%26srsltid%3DAfmBOoqqcfGSKqPu5TbYxCrgGWTauL3cIiDGzuqHqFrTL29P1U3IGb75Ckc&amp;rct=j&amp;q=&amp;esrc=s&amp;opi=95576897&amp;sa=U&amp;ved=0ahUKEwif1OyuxZ2LAxVkqJUCHUWxFXoQgOUECIMH&amp;usg=AOvVaw0RQPvYpgdR5TX4FxVNQnBL" TargetMode="External"/><Relationship Id="rId1" Type="http://schemas.openxmlformats.org/officeDocument/2006/relationships/hyperlink" Target="https://www.google.com/url?url=https://www.paguemenos.com.br/pinca-foerster-abc-24cm-reta-unidade-1698p48323li2480/p%3Fskuid%3D112357%26srsltid%3DAfmBOor1bvj8fhpe2s1IcSaAmwoZP9Jup0fa-emKrCF4ybR2MTK062gZTjc&amp;rct=j&amp;q=&amp;esrc=s&amp;opi=95576897&amp;sa=U&amp;ved=0ahUKEwif1OyuxZ2LAxVkqJUCHUWxFXoQgOUECPYG&amp;usg=AOvVaw2Xk_rEno3Zuc1osNtJHiWo" TargetMode="External"/><Relationship Id="rId4" Type="http://schemas.openxmlformats.org/officeDocument/2006/relationships/drawing" Target="../drawings/drawing87.xml"/></Relationships>
</file>

<file path=xl/worksheets/_rels/sheet89.xml.rels><?xml version="1.0" encoding="UTF-8" standalone="yes"?>
<Relationships xmlns="http://schemas.openxmlformats.org/package/2006/relationships"><Relationship Id="rId3" Type="http://schemas.openxmlformats.org/officeDocument/2006/relationships/printerSettings" Target="../printerSettings/printerSettings88.bin"/><Relationship Id="rId2" Type="http://schemas.openxmlformats.org/officeDocument/2006/relationships/hyperlink" Target="https://www.google.com/url?url=https://www.utilidadesclinicas.com.br/pinca-foerster-reta-18cm-abc-abc21244a.html%3Fsrsltid%3DAfmBOorqgymmORcbgETCxPo6AchZG0MrsP8Nx5xWyv5v04mojdLt4PigPP8&amp;rct=j&amp;q=&amp;esrc=s&amp;opi=95576897&amp;sa=U&amp;ved=0ahUKEwjGqJS2xZ2LAxW9rpUCHf1vJR4QguUECM0G&amp;usg=AOvVaw0SmAK_L28DyRfLN0opc26a" TargetMode="External"/><Relationship Id="rId1" Type="http://schemas.openxmlformats.org/officeDocument/2006/relationships/hyperlink" Target="https://www.google.com/url?url=https://www.meknemed.com.br/pinca-foerster-reta-tamanho-18cm-&amp;rct=j&amp;q=&amp;esrc=s&amp;opi=95576897&amp;sa=U&amp;ved=0ahUKEwjGqJS2xZ2LAxW9rpUCHf1vJR4QgOUECMEG&amp;usg=AOvVaw1nmWTgROd8Roki-MJ6hVIT" TargetMode="External"/><Relationship Id="rId4" Type="http://schemas.openxmlformats.org/officeDocument/2006/relationships/drawing" Target="../drawings/drawing88.xml"/></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3" Type="http://schemas.openxmlformats.org/officeDocument/2006/relationships/drawing" Target="../drawings/drawing90.xml"/><Relationship Id="rId2" Type="http://schemas.openxmlformats.org/officeDocument/2006/relationships/printerSettings" Target="../printerSettings/printerSettings90.bin"/><Relationship Id="rId1" Type="http://schemas.openxmlformats.org/officeDocument/2006/relationships/hyperlink" Target="https://www.especifarma.com.br/material-de-protecao/teste/teste-rapido-dengue-ns1ideg-c41-caixa-com-25-unidades-medteste-medlevensohn?parceiro=8464&amp;srsltid=AfmBOoora8ddCR7NTuVXYddctfj-d-qWwLzCZtyoiKpLJ99wsd9G7CUe68w" TargetMode="External"/></Relationships>
</file>

<file path=xl/worksheets/_rels/sheet92.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3" Type="http://schemas.openxmlformats.org/officeDocument/2006/relationships/drawing" Target="../drawings/drawing92.xml"/><Relationship Id="rId2" Type="http://schemas.openxmlformats.org/officeDocument/2006/relationships/printerSettings" Target="../printerSettings/printerSettings92.bin"/><Relationship Id="rId1" Type="http://schemas.openxmlformats.org/officeDocument/2006/relationships/hyperlink" Target="https://www.google.com/url?url=https://www.shoppingprohospital.com.br/saude-bem-estar/cuidados-pessoais/cotonete-haste-flexivel-caixa-com-300-unidades-cremer%3Fparceiro%3D8087%26srsltid%3DAfmBOoosKkjoVcX1Wu_bVQWAP-nDpt1FLEPxfsRKmg84StxW7oI8FdWpdnI&amp;rct=j&amp;q=&amp;esrc=s&amp;opi=95576897&amp;sa=U&amp;ved=0ahUKEwj20r7nxZ2LAxX2rZUCHXLVM5MQguUECIoH&amp;usg=AOvVaw11q-78e-qKgAqB-OwnPGDP" TargetMode="External"/></Relationships>
</file>

<file path=xl/worksheets/_rels/sheet94.xml.rels><?xml version="1.0" encoding="UTF-8" standalone="yes"?>
<Relationships xmlns="http://schemas.openxmlformats.org/package/2006/relationships"><Relationship Id="rId3" Type="http://schemas.openxmlformats.org/officeDocument/2006/relationships/drawing" Target="../drawings/drawing93.xml"/><Relationship Id="rId2" Type="http://schemas.openxmlformats.org/officeDocument/2006/relationships/printerSettings" Target="../printerSettings/printerSettings93.bin"/><Relationship Id="rId1" Type="http://schemas.openxmlformats.org/officeDocument/2006/relationships/hyperlink" Target="https://www.google.com/url?url=https://www.utilidadesclinicas.com.br/antisseptico-clorexidina-2-degermante-1l-vic-pharma-vic11932a.html%3Fsrsltid%3DAfmBOoo8Gzzdezr9Pr5GPjP5mPq2te8z-O19PDdttFaxFXZuVSOZTNJQBLI&amp;rct=j&amp;q=&amp;esrc=s&amp;opi=95576897&amp;sa=U&amp;ved=0ahUKEwit5_bsxZ2LAxXdppUCHXLCNGMQguUECNEI&amp;usg=AOvVaw353FOLHpLWJaMvtKVrckGl" TargetMode="External"/></Relationships>
</file>

<file path=xl/worksheets/_rels/sheet95.xml.rels><?xml version="1.0" encoding="UTF-8" standalone="yes"?>
<Relationships xmlns="http://schemas.openxmlformats.org/package/2006/relationships"><Relationship Id="rId2" Type="http://schemas.openxmlformats.org/officeDocument/2006/relationships/drawing" Target="../drawings/drawing94.xml"/><Relationship Id="rId1" Type="http://schemas.openxmlformats.org/officeDocument/2006/relationships/printerSettings" Target="../printerSettings/printerSettings94.bin"/></Relationships>
</file>

<file path=xl/worksheets/_rels/sheet96.xml.rels><?xml version="1.0" encoding="UTF-8" standalone="yes"?>
<Relationships xmlns="http://schemas.openxmlformats.org/package/2006/relationships"><Relationship Id="rId3" Type="http://schemas.openxmlformats.org/officeDocument/2006/relationships/drawing" Target="../drawings/drawing95.xml"/><Relationship Id="rId2" Type="http://schemas.openxmlformats.org/officeDocument/2006/relationships/printerSettings" Target="../printerSettings/printerSettings95.bin"/><Relationship Id="rId1" Type="http://schemas.openxmlformats.org/officeDocument/2006/relationships/hyperlink" Target="https://www.google.com/url?url=https://www.dentalcremer.com.br/seladora-cristofoli.html%3Fsrsltid%3DAfmBOor_D-kUEc0sgLIGQpJ3yWOq30r9nvj_uEhLmRpf3w_pJ4mMeuoV660&amp;rct=j&amp;q=&amp;esrc=s&amp;opi=95576897&amp;sa=U&amp;ved=0ahUKEwjM44n3xZ2LAxXuq5UCHRuIFh8QguUECJMH&amp;usg=AOvVaw2nKAWyP5B5RO-89JMd-yEn" TargetMode="External"/></Relationships>
</file>

<file path=xl/worksheets/_rels/sheet97.xml.rels><?xml version="1.0" encoding="UTF-8" standalone="yes"?>
<Relationships xmlns="http://schemas.openxmlformats.org/package/2006/relationships"><Relationship Id="rId1" Type="http://schemas.openxmlformats.org/officeDocument/2006/relationships/drawing" Target="../drawings/drawing96.xml"/></Relationships>
</file>

<file path=xl/worksheets/_rels/sheet98.xml.rels><?xml version="1.0" encoding="UTF-8" standalone="yes"?>
<Relationships xmlns="http://schemas.openxmlformats.org/package/2006/relationships"><Relationship Id="rId3" Type="http://schemas.openxmlformats.org/officeDocument/2006/relationships/drawing" Target="../drawings/drawing97.xml"/><Relationship Id="rId2" Type="http://schemas.openxmlformats.org/officeDocument/2006/relationships/hyperlink" Target="https://produto.mercadolivre.com.br/MLB-4936807476-saco-de-lixo-infectante-50-litros-branco-100-unidades-_JM?matt_tool=18956390&amp;utm_source=google_shopping&amp;utm_medium=organic" TargetMode="External"/><Relationship Id="rId1" Type="http://schemas.openxmlformats.org/officeDocument/2006/relationships/hyperlink" Target="https://www.lojabraslimpo.com.br/saco-para-lixo-super-reforcado-branco-infectante-50l-com-100-unidades-zibag-106696/p?idsku=3322&amp;srsltid=AfmBOopJTjGnv8joLCvBr43xu-l_FXYufUsc68Xqabix_Q3t3WeZZEe2irM" TargetMode="External"/></Relationships>
</file>

<file path=xl/worksheets/_rels/sheet99.xml.rels><?xml version="1.0" encoding="UTF-8" standalone="yes"?>
<Relationships xmlns="http://schemas.openxmlformats.org/package/2006/relationships"><Relationship Id="rId3" Type="http://schemas.openxmlformats.org/officeDocument/2006/relationships/drawing" Target="../drawings/drawing98.xml"/><Relationship Id="rId2" Type="http://schemas.openxmlformats.org/officeDocument/2006/relationships/hyperlink" Target="https://www.toklimp.com/produtos/saco-para-lixo-infectante-r-branco-15l-c-100-und-economico/?pf=gs&amp;variant=400436662&amp;srsltid=AfmBOoqfIJ6MSrDrkUJtJdO3jQ8gBLqMXJILMIB2qPqoVPfqtPx_-mnUal0" TargetMode="External"/><Relationship Id="rId1" Type="http://schemas.openxmlformats.org/officeDocument/2006/relationships/hyperlink" Target="https://www.doutormedcirurgica.com.br/saco-de-lixo-infectante-hospitalar-15l-c-100-un-rava?srsltid=AfmBOoryv90LOhSxVLsBNlYozeIb6VOR55QvtjUKHBYfKrNJmFema_22xq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855468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18" t="s">
        <v>0</v>
      </c>
      <c r="B1" s="118" t="s">
        <v>1</v>
      </c>
      <c r="C1" s="118" t="s">
        <v>2</v>
      </c>
      <c r="D1" s="118" t="s">
        <v>3</v>
      </c>
      <c r="E1" s="116" t="s">
        <v>4</v>
      </c>
      <c r="F1" s="110" t="s">
        <v>5</v>
      </c>
      <c r="G1" s="111"/>
      <c r="H1" s="112"/>
      <c r="I1" s="113" t="s">
        <v>6</v>
      </c>
      <c r="J1" s="114"/>
      <c r="K1" s="115"/>
      <c r="L1" s="95" t="s">
        <v>7</v>
      </c>
      <c r="M1" s="96"/>
      <c r="N1" s="97"/>
      <c r="O1" s="98" t="s">
        <v>8</v>
      </c>
      <c r="P1" s="99"/>
      <c r="Q1" s="100"/>
      <c r="R1" s="101" t="s">
        <v>9</v>
      </c>
      <c r="S1" s="102"/>
      <c r="T1" s="103"/>
      <c r="U1" s="104" t="s">
        <v>10</v>
      </c>
      <c r="V1" s="105"/>
      <c r="W1" s="106"/>
      <c r="X1" s="107" t="s">
        <v>11</v>
      </c>
      <c r="Y1" s="108"/>
      <c r="Z1" s="109"/>
    </row>
    <row r="2" spans="1:26" s="1" customFormat="1" ht="18" customHeight="1" x14ac:dyDescent="0.25">
      <c r="A2" s="118"/>
      <c r="B2" s="118"/>
      <c r="C2" s="118"/>
      <c r="D2" s="118"/>
      <c r="E2" s="117"/>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354" priority="2">
      <formula>$D3&lt;&gt;""</formula>
    </cfRule>
  </conditionalFormatting>
  <conditionalFormatting sqref="E3:E1048576">
    <cfRule type="expression" dxfId="353"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tabSelected="1" workbookViewId="0">
      <pane ySplit="2" topLeftCell="A81" activePane="bottomLeft" state="frozen"/>
      <selection activeCell="C9" sqref="C9"/>
      <selection pane="bottomLeft" sqref="A1:E1"/>
    </sheetView>
  </sheetViews>
  <sheetFormatPr defaultColWidth="9.140625" defaultRowHeight="63" customHeight="1" x14ac:dyDescent="0.3"/>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140625" style="61" customWidth="1"/>
    <col min="8" max="8" width="15.85546875" style="61" hidden="1" customWidth="1"/>
    <col min="9" max="9" width="13.85546875" style="61" customWidth="1"/>
    <col min="10" max="10" width="9.140625" style="61"/>
    <col min="11" max="11" width="17.140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50</v>
      </c>
      <c r="B1" s="120"/>
      <c r="C1" s="120"/>
      <c r="D1" s="120"/>
      <c r="E1" s="121"/>
      <c r="L1" t="s">
        <v>51</v>
      </c>
    </row>
    <row r="2" spans="1:12" s="3" customFormat="1" ht="34.5" x14ac:dyDescent="0.25">
      <c r="A2" s="48" t="s">
        <v>52</v>
      </c>
      <c r="B2" s="49" t="s">
        <v>53</v>
      </c>
      <c r="C2" s="48" t="s">
        <v>34</v>
      </c>
      <c r="D2" s="48" t="s">
        <v>54</v>
      </c>
      <c r="E2" s="50" t="s">
        <v>51</v>
      </c>
      <c r="F2"/>
      <c r="G2"/>
      <c r="H2" s="3" t="s">
        <v>55</v>
      </c>
      <c r="L2" s="3" t="s">
        <v>56</v>
      </c>
    </row>
    <row r="3" spans="1:12" ht="63" customHeight="1" x14ac:dyDescent="0.3">
      <c r="A3" s="93">
        <v>831071</v>
      </c>
      <c r="B3" s="89" t="s">
        <v>168</v>
      </c>
      <c r="C3" s="90" t="s">
        <v>169</v>
      </c>
      <c r="D3" s="90">
        <v>200</v>
      </c>
      <c r="E3" s="83" cm="1">
        <f t="array" aca="1" ref="E3" ca="1">IF(COUNTA(A:A)&lt;3,"",IF(AND($A1&lt;&gt;"",A2=""),"_______________________________",IF($E2="_______________________________","RESPONSÁVEL PELA ELABORAÇÃO",IFERROR(INDIRECT("'"&amp;A3&amp;"'"&amp;"!"&amp;IF($E$2="VALOR MÉDIO (UNITÁRIO)","A5",IF($E$2="MEDIANA (UNITÁRIO)","B5",IF($E$2="MÉDIA SANEADA (UNITÁRIO)","D5","")))),""))))</f>
        <v>1.7874999999999999</v>
      </c>
    </row>
    <row r="4" spans="1:12" ht="63" customHeight="1" x14ac:dyDescent="0.3">
      <c r="A4" s="93">
        <v>830337</v>
      </c>
      <c r="B4" s="89" t="s">
        <v>170</v>
      </c>
      <c r="C4" s="90" t="s">
        <v>169</v>
      </c>
      <c r="D4" s="90">
        <v>300</v>
      </c>
      <c r="E4" s="83" cm="1">
        <f t="array" aca="1" ref="E4" ca="1">IF(COUNTA(A:A)&lt;3,"",IF(AND($A2&lt;&gt;"",A3=""),"_______________________________",IF($E3="_______________________________","RESPONSÁVEL PELA ELABORAÇÃO",IFERROR(INDIRECT("'"&amp;A4&amp;"'"&amp;"!"&amp;IF($E$2="VALOR MÉDIO (UNITÁRIO)","A5",IF($E$2="MEDIANA (UNITÁRIO)","B5",IF($E$2="MÉDIA SANEADA (UNITÁRIO)","D5","")))),""))))</f>
        <v>3.8025000000000002</v>
      </c>
      <c r="K4" s="85"/>
    </row>
    <row r="5" spans="1:12" ht="63" customHeight="1" x14ac:dyDescent="0.3">
      <c r="A5" s="93">
        <v>832605</v>
      </c>
      <c r="B5" s="89" t="s">
        <v>171</v>
      </c>
      <c r="C5" s="90" t="s">
        <v>169</v>
      </c>
      <c r="D5" s="90">
        <v>100</v>
      </c>
      <c r="E5" s="83" cm="1">
        <f t="array" aca="1" ref="E5" ca="1">IF(COUNTA(A:A)&lt;3,"",IF(AND($A3&lt;&gt;"",A4=""),"_______________________________",IF($E4="_______________________________","RESPONSÁVEL PELA ELABORAÇÃO",IFERROR(INDIRECT("'"&amp;A5&amp;"'"&amp;"!"&amp;IF($E$2="VALOR MÉDIO (UNITÁRIO)","A5",IF($E$2="MEDIANA (UNITÁRIO)","B5",IF($E$2="MÉDIA SANEADA (UNITÁRIO)","D5","")))),""))))</f>
        <v>0.9225000000000001</v>
      </c>
    </row>
    <row r="6" spans="1:12" ht="63" customHeight="1" x14ac:dyDescent="0.3">
      <c r="A6" s="93">
        <v>6248</v>
      </c>
      <c r="B6" s="89" t="s">
        <v>172</v>
      </c>
      <c r="C6" s="90" t="s">
        <v>173</v>
      </c>
      <c r="D6" s="90">
        <v>3</v>
      </c>
      <c r="E6" s="83" cm="1">
        <f t="array" aca="1" ref="E6" ca="1">IF(COUNTA(A:A)&lt;3,"",IF(AND($A4&lt;&gt;"",A5=""),"_______________________________",IF($E5="_______________________________","RESPONSÁVEL PELA ELABORAÇÃO",IFERROR(INDIRECT("'"&amp;A6&amp;"'"&amp;"!"&amp;IF($E$2="VALOR MÉDIO (UNITÁRIO)","A5",IF($E$2="MEDIANA (UNITÁRIO)","B5",IF($E$2="MÉDIA SANEADA (UNITÁRIO)","D5","")))),""))))</f>
        <v>13.3325</v>
      </c>
    </row>
    <row r="7" spans="1:12" ht="63" customHeight="1" x14ac:dyDescent="0.3">
      <c r="A7" s="93">
        <v>831096</v>
      </c>
      <c r="B7" s="89" t="s">
        <v>174</v>
      </c>
      <c r="C7" s="90" t="s">
        <v>173</v>
      </c>
      <c r="D7" s="90">
        <v>2</v>
      </c>
      <c r="E7" s="83" cm="1">
        <f t="array" aca="1" ref="E7" ca="1">IF(COUNTA(A:A)&lt;3,"",IF(AND($A5&lt;&gt;"",A6=""),"_______________________________",IF($E6="_______________________________","RESPONSÁVEL PELA ELABORAÇÃO",IFERROR(INDIRECT("'"&amp;A7&amp;"'"&amp;"!"&amp;IF($E$2="VALOR MÉDIO (UNITÁRIO)","A5",IF($E$2="MEDIANA (UNITÁRIO)","B5",IF($E$2="MÉDIA SANEADA (UNITÁRIO)","D5","")))),""))))</f>
        <v>13.695</v>
      </c>
      <c r="K7" s="85"/>
    </row>
    <row r="8" spans="1:12" ht="63" customHeight="1" x14ac:dyDescent="0.3">
      <c r="A8" s="93">
        <v>856137</v>
      </c>
      <c r="B8" s="89" t="s">
        <v>175</v>
      </c>
      <c r="C8" s="90" t="s">
        <v>173</v>
      </c>
      <c r="D8" s="90">
        <v>200</v>
      </c>
      <c r="E8" s="83" cm="1">
        <f t="array" aca="1" ref="E8" ca="1">IF(COUNTA(A:A)&lt;3,"",IF(AND($A6&lt;&gt;"",A7=""),"_______________________________",IF($E7="_______________________________","RESPONSÁVEL PELA ELABORAÇÃO",IFERROR(INDIRECT("'"&amp;A8&amp;"'"&amp;"!"&amp;IF($E$2="VALOR MÉDIO (UNITÁRIO)","A5",IF($E$2="MEDIANA (UNITÁRIO)","B5",IF($E$2="MÉDIA SANEADA (UNITÁRIO)","D5","")))),""))))</f>
        <v>2.29</v>
      </c>
    </row>
    <row r="9" spans="1:12" ht="63" customHeight="1" x14ac:dyDescent="0.3">
      <c r="A9" s="93">
        <v>829479</v>
      </c>
      <c r="B9" s="89" t="s">
        <v>176</v>
      </c>
      <c r="C9" s="90" t="s">
        <v>177</v>
      </c>
      <c r="D9" s="90">
        <v>100</v>
      </c>
      <c r="E9" s="83" cm="1">
        <f t="array" aca="1" ref="E9" ca="1">IF(COUNTA(A:A)&lt;3,"",IF(AND($A7&lt;&gt;"",A8=""),"_______________________________",IF($E8="_______________________________","RESPONSÁVEL PELA ELABORAÇÃO",IFERROR(INDIRECT("'"&amp;A9&amp;"'"&amp;"!"&amp;IF($E$2="VALOR MÉDIO (UNITÁRIO)","A5",IF($E$2="MEDIANA (UNITÁRIO)","B5",IF($E$2="MÉDIA SANEADA (UNITÁRIO)","D5","")))),""))))</f>
        <v>10.062000000000001</v>
      </c>
    </row>
    <row r="10" spans="1:12" ht="63" customHeight="1" x14ac:dyDescent="0.3">
      <c r="A10" s="93">
        <v>831057</v>
      </c>
      <c r="B10" s="89" t="s">
        <v>178</v>
      </c>
      <c r="C10" s="90" t="s">
        <v>173</v>
      </c>
      <c r="D10" s="90">
        <v>36</v>
      </c>
      <c r="E10" s="83" cm="1">
        <f t="array" aca="1" ref="E10" ca="1">IF(COUNTA(A:A)&lt;3,"",IF(AND($A8&lt;&gt;"",A9=""),"_______________________________",IF($E9="_______________________________","RESPONSÁVEL PELA ELABORAÇÃO",IFERROR(INDIRECT("'"&amp;A10&amp;"'"&amp;"!"&amp;IF($E$2="VALOR MÉDIO (UNITÁRIO)","A5",IF($E$2="MEDIANA (UNITÁRIO)","B5",IF($E$2="MÉDIA SANEADA (UNITÁRIO)","D5","")))),""))))</f>
        <v>8.9228571428571435</v>
      </c>
      <c r="K10" s="85"/>
    </row>
    <row r="11" spans="1:12" ht="63" customHeight="1" x14ac:dyDescent="0.3">
      <c r="A11" s="93">
        <v>834113</v>
      </c>
      <c r="B11" s="89" t="s">
        <v>179</v>
      </c>
      <c r="C11" s="90" t="s">
        <v>173</v>
      </c>
      <c r="D11" s="90">
        <v>600</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4.2542857142857144</v>
      </c>
    </row>
    <row r="12" spans="1:12" ht="63" customHeight="1" x14ac:dyDescent="0.3">
      <c r="A12" s="93">
        <v>854984</v>
      </c>
      <c r="B12" s="89" t="s">
        <v>180</v>
      </c>
      <c r="C12" s="90" t="s">
        <v>173</v>
      </c>
      <c r="D12" s="90">
        <v>600</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5.6785714285714288</v>
      </c>
    </row>
    <row r="13" spans="1:12" ht="63" customHeight="1" x14ac:dyDescent="0.3">
      <c r="A13" s="93">
        <v>6679</v>
      </c>
      <c r="B13" s="89" t="s">
        <v>181</v>
      </c>
      <c r="C13" s="90" t="s">
        <v>173</v>
      </c>
      <c r="D13" s="90">
        <v>500</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5.2366666666666664</v>
      </c>
      <c r="K13" s="85"/>
    </row>
    <row r="14" spans="1:12" ht="63" customHeight="1" x14ac:dyDescent="0.3">
      <c r="A14" s="93">
        <v>1460</v>
      </c>
      <c r="B14" s="89" t="s">
        <v>182</v>
      </c>
      <c r="C14" s="90" t="s">
        <v>173</v>
      </c>
      <c r="D14" s="90">
        <v>200</v>
      </c>
      <c r="E14" s="83" cm="1">
        <f t="array" aca="1" ref="E14" ca="1">IF(COUNTA(A:A)&lt;3,"",IF(AND($A12&lt;&gt;"",A13=""),"_______________________________",IF($E13="_______________________________","RESPONSÁVEL PELA ELABORAÇÃO",IFERROR(INDIRECT("'"&amp;A14&amp;"'"&amp;"!"&amp;IF($E$2="VALOR MÉDIO (UNITÁRIO)","A5",IF($E$2="MEDIANA (UNITÁRIO)","B5",IF($E$2="MÉDIA SANEADA (UNITÁRIO)","D5","")))),""))))</f>
        <v>7.9666666666666677</v>
      </c>
    </row>
    <row r="15" spans="1:12" ht="63" customHeight="1" x14ac:dyDescent="0.3">
      <c r="A15" s="93">
        <v>6262</v>
      </c>
      <c r="B15" s="89" t="s">
        <v>183</v>
      </c>
      <c r="C15" s="90" t="s">
        <v>184</v>
      </c>
      <c r="D15" s="90">
        <v>5000</v>
      </c>
      <c r="E15" s="83" cm="1">
        <f t="array" aca="1" ref="E15" ca="1">IF(COUNTA(A:A)&lt;3,"",IF(AND($A13&lt;&gt;"",A14=""),"_______________________________",IF($E14="_______________________________","RESPONSÁVEL PELA ELABORAÇÃO",IFERROR(INDIRECT("'"&amp;A15&amp;"'"&amp;"!"&amp;IF($E$2="VALOR MÉDIO (UNITÁRIO)","A5",IF($E$2="MEDIANA (UNITÁRIO)","B5",IF($E$2="MÉDIA SANEADA (UNITÁRIO)","D5","")))),""))))</f>
        <v>29.061666666666667</v>
      </c>
    </row>
    <row r="16" spans="1:12" ht="63" customHeight="1" x14ac:dyDescent="0.3">
      <c r="A16" s="93">
        <v>854981</v>
      </c>
      <c r="B16" s="89" t="s">
        <v>185</v>
      </c>
      <c r="C16" s="90" t="s">
        <v>173</v>
      </c>
      <c r="D16" s="90">
        <v>2000</v>
      </c>
      <c r="E16" s="83" cm="1">
        <f t="array" aca="1" ref="E16" ca="1">IF(COUNTA(A:A)&lt;3,"",IF(AND($A14&lt;&gt;"",A15=""),"_______________________________",IF($E15="_______________________________","RESPONSÁVEL PELA ELABORAÇÃO",IFERROR(INDIRECT("'"&amp;A16&amp;"'"&amp;"!"&amp;IF($E$2="VALOR MÉDIO (UNITÁRIO)","A5",IF($E$2="MEDIANA (UNITÁRIO)","B5",IF($E$2="MÉDIA SANEADA (UNITÁRIO)","D5","")))),""))))</f>
        <v>0.58374999999999999</v>
      </c>
      <c r="K16" s="85"/>
    </row>
    <row r="17" spans="1:5" ht="63" customHeight="1" x14ac:dyDescent="0.3">
      <c r="A17" s="93">
        <v>855386</v>
      </c>
      <c r="B17" s="89" t="s">
        <v>186</v>
      </c>
      <c r="C17" s="90" t="s">
        <v>173</v>
      </c>
      <c r="D17" s="90">
        <v>2000</v>
      </c>
      <c r="E17" s="83" cm="1">
        <f t="array" aca="1" ref="E17" ca="1">IF(COUNTA(A:A)&lt;3,"",IF(AND($A15&lt;&gt;"",A16=""),"_______________________________",IF($E16="_______________________________","RESPONSÁVEL PELA ELABORAÇÃO",IFERROR(INDIRECT("'"&amp;A17&amp;"'"&amp;"!"&amp;IF($E$2="VALOR MÉDIO (UNITÁRIO)","A5",IF($E$2="MEDIANA (UNITÁRIO)","B5",IF($E$2="MÉDIA SANEADA (UNITÁRIO)","D5","")))),""))))</f>
        <v>0.38428571428571434</v>
      </c>
    </row>
    <row r="18" spans="1:5" ht="63" customHeight="1" x14ac:dyDescent="0.3">
      <c r="A18" s="93">
        <v>1066</v>
      </c>
      <c r="B18" s="89" t="s">
        <v>187</v>
      </c>
      <c r="C18" s="90" t="s">
        <v>173</v>
      </c>
      <c r="D18" s="90">
        <v>2000</v>
      </c>
      <c r="E18" s="83" cm="1">
        <f t="array" aca="1" ref="E18" ca="1">IF(COUNTA(A:A)&lt;3,"",IF(AND($A16&lt;&gt;"",A17=""),"_______________________________",IF($E17="_______________________________","RESPONSÁVEL PELA ELABORAÇÃO",IFERROR(INDIRECT("'"&amp;A18&amp;"'"&amp;"!"&amp;IF($E$2="VALOR MÉDIO (UNITÁRIO)","A5",IF($E$2="MEDIANA (UNITÁRIO)","B5",IF($E$2="MÉDIA SANEADA (UNITÁRIO)","D5","")))),""))))</f>
        <v>0.31</v>
      </c>
    </row>
    <row r="19" spans="1:5" ht="63" customHeight="1" x14ac:dyDescent="0.3">
      <c r="A19" s="93">
        <v>854980</v>
      </c>
      <c r="B19" s="89" t="s">
        <v>188</v>
      </c>
      <c r="C19" s="90" t="s">
        <v>173</v>
      </c>
      <c r="D19" s="90">
        <v>1000</v>
      </c>
      <c r="E19" s="83" cm="1">
        <f t="array" aca="1" ref="E19" ca="1">IF(COUNTA(A:A)&lt;3,"",IF(AND($A17&lt;&gt;"",A18=""),"_______________________________",IF($E18="_______________________________","RESPONSÁVEL PELA ELABORAÇÃO",IFERROR(INDIRECT("'"&amp;A19&amp;"'"&amp;"!"&amp;IF($E$2="VALOR MÉDIO (UNITÁRIO)","A5",IF($E$2="MEDIANA (UNITÁRIO)","B5",IF($E$2="MÉDIA SANEADA (UNITÁRIO)","D5","")))),""))))</f>
        <v>0.21400000000000002</v>
      </c>
    </row>
    <row r="20" spans="1:5" ht="63" customHeight="1" x14ac:dyDescent="0.3">
      <c r="A20" s="93">
        <v>831060</v>
      </c>
      <c r="B20" s="89" t="s">
        <v>189</v>
      </c>
      <c r="C20" s="90" t="s">
        <v>184</v>
      </c>
      <c r="D20" s="90">
        <v>30</v>
      </c>
      <c r="E20" s="83" cm="1">
        <f t="array" aca="1" ref="E20" ca="1">IF(COUNTA(A:A)&lt;3,"",IF(AND($A18&lt;&gt;"",A19=""),"_______________________________",IF($E19="_______________________________","RESPONSÁVEL PELA ELABORAÇÃO",IFERROR(INDIRECT("'"&amp;A20&amp;"'"&amp;"!"&amp;IF($E$2="VALOR MÉDIO (UNITÁRIO)","A5",IF($E$2="MEDIANA (UNITÁRIO)","B5",IF($E$2="MÉDIA SANEADA (UNITÁRIO)","D5","")))),""))))</f>
        <v>9.58</v>
      </c>
    </row>
    <row r="21" spans="1:5" ht="63" customHeight="1" x14ac:dyDescent="0.3">
      <c r="A21" s="93">
        <v>831059</v>
      </c>
      <c r="B21" s="89" t="s">
        <v>190</v>
      </c>
      <c r="C21" s="90" t="s">
        <v>184</v>
      </c>
      <c r="D21" s="90">
        <v>15</v>
      </c>
      <c r="E21" s="83" cm="1">
        <f t="array" aca="1" ref="E21" ca="1">IF(COUNTA(A:A)&lt;3,"",IF(AND($A19&lt;&gt;"",A20=""),"_______________________________",IF($E20="_______________________________","RESPONSÁVEL PELA ELABORAÇÃO",IFERROR(INDIRECT("'"&amp;A21&amp;"'"&amp;"!"&amp;IF($E$2="VALOR MÉDIO (UNITÁRIO)","A5",IF($E$2="MEDIANA (UNITÁRIO)","B5",IF($E$2="MÉDIA SANEADA (UNITÁRIO)","D5","")))),""))))</f>
        <v>7.2214285714285706</v>
      </c>
    </row>
    <row r="22" spans="1:5" ht="63" customHeight="1" x14ac:dyDescent="0.3">
      <c r="A22" s="93">
        <v>831061</v>
      </c>
      <c r="B22" s="89" t="s">
        <v>191</v>
      </c>
      <c r="C22" s="90" t="s">
        <v>173</v>
      </c>
      <c r="D22" s="90">
        <v>5</v>
      </c>
      <c r="E22" s="83" cm="1">
        <f t="array" aca="1" ref="E22" ca="1">IF(COUNTA(A:A)&lt;3,"",IF(AND($A20&lt;&gt;"",A21=""),"_______________________________",IF($E21="_______________________________","RESPONSÁVEL PELA ELABORAÇÃO",IFERROR(INDIRECT("'"&amp;A22&amp;"'"&amp;"!"&amp;IF($E$2="VALOR MÉDIO (UNITÁRIO)","A5",IF($E$2="MEDIANA (UNITÁRIO)","B5",IF($E$2="MÉDIA SANEADA (UNITÁRIO)","D5","")))),""))))</f>
        <v>8.2174999999999994</v>
      </c>
    </row>
    <row r="23" spans="1:5" ht="63" customHeight="1" x14ac:dyDescent="0.3">
      <c r="A23" s="93">
        <v>848</v>
      </c>
      <c r="B23" s="89" t="s">
        <v>192</v>
      </c>
      <c r="C23" s="90" t="s">
        <v>193</v>
      </c>
      <c r="D23" s="90">
        <v>50</v>
      </c>
      <c r="E23" s="83" cm="1">
        <f t="array" aca="1" ref="E23" ca="1">IF(COUNTA(A:A)&lt;3,"",IF(AND($A21&lt;&gt;"",A22=""),"_______________________________",IF($E22="_______________________________","RESPONSÁVEL PELA ELABORAÇÃO",IFERROR(INDIRECT("'"&amp;A23&amp;"'"&amp;"!"&amp;IF($E$2="VALOR MÉDIO (UNITÁRIO)","A5",IF($E$2="MEDIANA (UNITÁRIO)","B5",IF($E$2="MÉDIA SANEADA (UNITÁRIO)","D5","")))),""))))</f>
        <v>6.0262499999999992</v>
      </c>
    </row>
    <row r="24" spans="1:5" ht="63" customHeight="1" x14ac:dyDescent="0.3">
      <c r="A24" s="93">
        <v>1947</v>
      </c>
      <c r="B24" s="89" t="s">
        <v>194</v>
      </c>
      <c r="C24" s="90" t="s">
        <v>184</v>
      </c>
      <c r="D24" s="90">
        <v>400</v>
      </c>
      <c r="E24" s="83" cm="1">
        <f t="array" aca="1" ref="E24" ca="1">IF(COUNTA(A:A)&lt;3,"",IF(AND($A22&lt;&gt;"",A23=""),"_______________________________",IF($E23="_______________________________","RESPONSÁVEL PELA ELABORAÇÃO",IFERROR(INDIRECT("'"&amp;A24&amp;"'"&amp;"!"&amp;IF($E$2="VALOR MÉDIO (UNITÁRIO)","A5",IF($E$2="MEDIANA (UNITÁRIO)","B5",IF($E$2="MÉDIA SANEADA (UNITÁRIO)","D5","")))),""))))</f>
        <v>67.102000000000004</v>
      </c>
    </row>
    <row r="25" spans="1:5" ht="63" customHeight="1" x14ac:dyDescent="0.3">
      <c r="A25" s="93">
        <v>831017</v>
      </c>
      <c r="B25" s="89" t="s">
        <v>195</v>
      </c>
      <c r="C25" s="90" t="s">
        <v>173</v>
      </c>
      <c r="D25" s="90">
        <v>100</v>
      </c>
      <c r="E25" s="83" cm="1">
        <f t="array" aca="1" ref="E25" ca="1">IF(COUNTA(A:A)&lt;3,"",IF(AND($A23&lt;&gt;"",A24=""),"_______________________________",IF($E24="_______________________________","RESPONSÁVEL PELA ELABORAÇÃO",IFERROR(INDIRECT("'"&amp;A25&amp;"'"&amp;"!"&amp;IF($E$2="VALOR MÉDIO (UNITÁRIO)","A5",IF($E$2="MEDIANA (UNITÁRIO)","B5",IF($E$2="MÉDIA SANEADA (UNITÁRIO)","D5","")))),""))))</f>
        <v>65.513999999999996</v>
      </c>
    </row>
    <row r="26" spans="1:5" ht="63" customHeight="1" x14ac:dyDescent="0.3">
      <c r="A26" s="93">
        <v>831018</v>
      </c>
      <c r="B26" s="89" t="s">
        <v>196</v>
      </c>
      <c r="C26" s="90" t="s">
        <v>173</v>
      </c>
      <c r="D26" s="90">
        <v>100</v>
      </c>
      <c r="E26" s="83" cm="1">
        <f t="array" aca="1" ref="E26" ca="1">IF(COUNTA(A:A)&lt;3,"",IF(AND($A24&lt;&gt;"",A25=""),"_______________________________",IF($E25="_______________________________","RESPONSÁVEL PELA ELABORAÇÃO",IFERROR(INDIRECT("'"&amp;A26&amp;"'"&amp;"!"&amp;IF($E$2="VALOR MÉDIO (UNITÁRIO)","A5",IF($E$2="MEDIANA (UNITÁRIO)","B5",IF($E$2="MÉDIA SANEADA (UNITÁRIO)","D5","")))),""))))</f>
        <v>63.275000000000006</v>
      </c>
    </row>
    <row r="27" spans="1:5" ht="63" customHeight="1" x14ac:dyDescent="0.3">
      <c r="A27" s="93">
        <v>831019</v>
      </c>
      <c r="B27" s="89" t="s">
        <v>197</v>
      </c>
      <c r="C27" s="90" t="s">
        <v>184</v>
      </c>
      <c r="D27" s="90">
        <v>400</v>
      </c>
      <c r="E27" s="83" cm="1">
        <f t="array" aca="1" ref="E27" ca="1">IF(COUNTA(A:A)&lt;3,"",IF(AND($A25&lt;&gt;"",A26=""),"_______________________________",IF($E26="_______________________________","RESPONSÁVEL PELA ELABORAÇÃO",IFERROR(INDIRECT("'"&amp;A27&amp;"'"&amp;"!"&amp;IF($E$2="VALOR MÉDIO (UNITÁRIO)","A5",IF($E$2="MEDIANA (UNITÁRIO)","B5",IF($E$2="MÉDIA SANEADA (UNITÁRIO)","D5","")))),""))))</f>
        <v>81</v>
      </c>
    </row>
    <row r="28" spans="1:5" ht="63" customHeight="1" x14ac:dyDescent="0.3">
      <c r="A28" s="93">
        <v>831020</v>
      </c>
      <c r="B28" s="89" t="s">
        <v>198</v>
      </c>
      <c r="C28" s="90" t="s">
        <v>173</v>
      </c>
      <c r="D28" s="90">
        <v>400</v>
      </c>
      <c r="E28" s="83" cm="1">
        <f t="array" aca="1" ref="E28" ca="1">IF(COUNTA(A:A)&lt;3,"",IF(AND($A26&lt;&gt;"",A27=""),"_______________________________",IF($E27="_______________________________","RESPONSÁVEL PELA ELABORAÇÃO",IFERROR(INDIRECT("'"&amp;A28&amp;"'"&amp;"!"&amp;IF($E$2="VALOR MÉDIO (UNITÁRIO)","A5",IF($E$2="MEDIANA (UNITÁRIO)","B5",IF($E$2="MÉDIA SANEADA (UNITÁRIO)","D5","")))),""))))</f>
        <v>74.88</v>
      </c>
    </row>
    <row r="29" spans="1:5" ht="63" customHeight="1" x14ac:dyDescent="0.3">
      <c r="A29" s="93">
        <v>831055</v>
      </c>
      <c r="B29" s="89" t="s">
        <v>199</v>
      </c>
      <c r="C29" s="90" t="s">
        <v>184</v>
      </c>
      <c r="D29" s="90">
        <v>300</v>
      </c>
      <c r="E29" s="83" cm="1">
        <f t="array" aca="1" ref="E29" ca="1">IF(COUNTA(A:A)&lt;3,"",IF(AND($A27&lt;&gt;"",A28=""),"_______________________________",IF($E28="_______________________________","RESPONSÁVEL PELA ELABORAÇÃO",IFERROR(INDIRECT("'"&amp;A29&amp;"'"&amp;"!"&amp;IF($E$2="VALOR MÉDIO (UNITÁRIO)","A5",IF($E$2="MEDIANA (UNITÁRIO)","B5",IF($E$2="MÉDIA SANEADA (UNITÁRIO)","D5","")))),""))))</f>
        <v>70.118000000000009</v>
      </c>
    </row>
    <row r="30" spans="1:5" ht="63" customHeight="1" x14ac:dyDescent="0.3">
      <c r="A30" s="93">
        <v>831056</v>
      </c>
      <c r="B30" s="89" t="s">
        <v>200</v>
      </c>
      <c r="C30" s="90" t="s">
        <v>173</v>
      </c>
      <c r="D30" s="90">
        <v>1500</v>
      </c>
      <c r="E30" s="83" cm="1">
        <f t="array" aca="1" ref="E30" ca="1">IF(COUNTA(A:A)&lt;3,"",IF(AND($A28&lt;&gt;"",A29=""),"_______________________________",IF($E29="_______________________________","RESPONSÁVEL PELA ELABORAÇÃO",IFERROR(INDIRECT("'"&amp;A30&amp;"'"&amp;"!"&amp;IF($E$2="VALOR MÉDIO (UNITÁRIO)","A5",IF($E$2="MEDIANA (UNITÁRIO)","B5",IF($E$2="MÉDIA SANEADA (UNITÁRIO)","D5","")))),""))))</f>
        <v>14.532500000000001</v>
      </c>
    </row>
    <row r="31" spans="1:5" ht="63" customHeight="1" x14ac:dyDescent="0.3">
      <c r="A31" s="93">
        <v>5387</v>
      </c>
      <c r="B31" s="89" t="s">
        <v>201</v>
      </c>
      <c r="C31" s="90" t="s">
        <v>184</v>
      </c>
      <c r="D31" s="90">
        <v>16</v>
      </c>
      <c r="E31" s="83" cm="1">
        <f t="array" aca="1" ref="E31" ca="1">IF(COUNTA(A:A)&lt;3,"",IF(AND($A29&lt;&gt;"",A30=""),"_______________________________",IF($E30="_______________________________","RESPONSÁVEL PELA ELABORAÇÃO",IFERROR(INDIRECT("'"&amp;A31&amp;"'"&amp;"!"&amp;IF($E$2="VALOR MÉDIO (UNITÁRIO)","A5",IF($E$2="MEDIANA (UNITÁRIO)","B5",IF($E$2="MÉDIA SANEADA (UNITÁRIO)","D5","")))),""))))</f>
        <v>88.411999999999992</v>
      </c>
    </row>
    <row r="32" spans="1:5" ht="63" customHeight="1" x14ac:dyDescent="0.3">
      <c r="A32" s="93">
        <v>856138</v>
      </c>
      <c r="B32" s="89" t="s">
        <v>202</v>
      </c>
      <c r="C32" s="90" t="s">
        <v>173</v>
      </c>
      <c r="D32" s="90">
        <v>1</v>
      </c>
      <c r="E32" s="83" cm="1">
        <f t="array" aca="1" ref="E32" ca="1">IF(COUNTA(A:A)&lt;3,"",IF(AND($A30&lt;&gt;"",A31=""),"_______________________________",IF($E31="_______________________________","RESPONSÁVEL PELA ELABORAÇÃO",IFERROR(INDIRECT("'"&amp;A32&amp;"'"&amp;"!"&amp;IF($E$2="VALOR MÉDIO (UNITÁRIO)","A5",IF($E$2="MEDIANA (UNITÁRIO)","B5",IF($E$2="MÉDIA SANEADA (UNITÁRIO)","D5","")))),""))))</f>
        <v>178.36833333333334</v>
      </c>
    </row>
    <row r="33" spans="1:5" ht="63" customHeight="1" x14ac:dyDescent="0.3">
      <c r="A33" s="93">
        <v>829740</v>
      </c>
      <c r="B33" s="89" t="s">
        <v>203</v>
      </c>
      <c r="C33" s="90" t="s">
        <v>204</v>
      </c>
      <c r="D33" s="90">
        <v>200</v>
      </c>
      <c r="E33" s="83" cm="1">
        <f t="array" aca="1" ref="E33" ca="1">IF(COUNTA(A:A)&lt;3,"",IF(AND($A31&lt;&gt;"",A32=""),"_______________________________",IF($E32="_______________________________","RESPONSÁVEL PELA ELABORAÇÃO",IFERROR(INDIRECT("'"&amp;A33&amp;"'"&amp;"!"&amp;IF($E$2="VALOR MÉDIO (UNITÁRIO)","A5",IF($E$2="MEDIANA (UNITÁRIO)","B5",IF($E$2="MÉDIA SANEADA (UNITÁRIO)","D5","")))),""))))</f>
        <v>8.0483333333333338</v>
      </c>
    </row>
    <row r="34" spans="1:5" ht="63" customHeight="1" x14ac:dyDescent="0.3">
      <c r="A34" s="93">
        <v>367</v>
      </c>
      <c r="B34" s="89" t="s">
        <v>205</v>
      </c>
      <c r="C34" s="90" t="s">
        <v>173</v>
      </c>
      <c r="D34" s="90">
        <v>150</v>
      </c>
      <c r="E34" s="83" cm="1">
        <f t="array" aca="1" ref="E34" ca="1">IF(COUNTA(A:A)&lt;3,"",IF(AND($A32&lt;&gt;"",A33=""),"_______________________________",IF($E33="_______________________________","RESPONSÁVEL PELA ELABORAÇÃO",IFERROR(INDIRECT("'"&amp;A34&amp;"'"&amp;"!"&amp;IF($E$2="VALOR MÉDIO (UNITÁRIO)","A5",IF($E$2="MEDIANA (UNITÁRIO)","B5",IF($E$2="MÉDIA SANEADA (UNITÁRIO)","D5","")))),""))))</f>
        <v>7.9600000000000009</v>
      </c>
    </row>
    <row r="35" spans="1:5" ht="63" customHeight="1" x14ac:dyDescent="0.3">
      <c r="A35" s="93">
        <v>831065</v>
      </c>
      <c r="B35" s="89" t="s">
        <v>206</v>
      </c>
      <c r="C35" s="90" t="s">
        <v>173</v>
      </c>
      <c r="D35" s="90">
        <v>10</v>
      </c>
      <c r="E35" s="83" cm="1">
        <f t="array" aca="1" ref="E35" ca="1">IF(COUNTA(A:A)&lt;3,"",IF(AND($A33&lt;&gt;"",A34=""),"_______________________________",IF($E34="_______________________________","RESPONSÁVEL PELA ELABORAÇÃO",IFERROR(INDIRECT("'"&amp;A35&amp;"'"&amp;"!"&amp;IF($E$2="VALOR MÉDIO (UNITÁRIO)","A5",IF($E$2="MEDIANA (UNITÁRIO)","B5",IF($E$2="MÉDIA SANEADA (UNITÁRIO)","D5","")))),""))))</f>
        <v>58.472500000000004</v>
      </c>
    </row>
    <row r="36" spans="1:5" ht="63" customHeight="1" x14ac:dyDescent="0.3">
      <c r="A36" s="93">
        <v>831066</v>
      </c>
      <c r="B36" s="89" t="s">
        <v>207</v>
      </c>
      <c r="C36" s="90" t="s">
        <v>208</v>
      </c>
      <c r="D36" s="90">
        <v>1</v>
      </c>
      <c r="E36" s="83" cm="1">
        <f t="array" aca="1" ref="E36" ca="1">IF(COUNTA(A:A)&lt;3,"",IF(AND($A34&lt;&gt;"",A35=""),"_______________________________",IF($E35="_______________________________","RESPONSÁVEL PELA ELABORAÇÃO",IFERROR(INDIRECT("'"&amp;A36&amp;"'"&amp;"!"&amp;IF($E$2="VALOR MÉDIO (UNITÁRIO)","A5",IF($E$2="MEDIANA (UNITÁRIO)","B5",IF($E$2="MÉDIA SANEADA (UNITÁRIO)","D5","")))),""))))</f>
        <v>29.224</v>
      </c>
    </row>
    <row r="37" spans="1:5" ht="63" customHeight="1" x14ac:dyDescent="0.3">
      <c r="A37" s="93">
        <v>831068</v>
      </c>
      <c r="B37" s="89" t="s">
        <v>209</v>
      </c>
      <c r="C37" s="90" t="s">
        <v>173</v>
      </c>
      <c r="D37" s="90">
        <v>10</v>
      </c>
      <c r="E37" s="83" cm="1">
        <f t="array" aca="1" ref="E37" ca="1">IF(COUNTA(A:A)&lt;3,"",IF(AND($A35&lt;&gt;"",A36=""),"_______________________________",IF($E36="_______________________________","RESPONSÁVEL PELA ELABORAÇÃO",IFERROR(INDIRECT("'"&amp;A37&amp;"'"&amp;"!"&amp;IF($E$2="VALOR MÉDIO (UNITÁRIO)","A5",IF($E$2="MEDIANA (UNITÁRIO)","B5",IF($E$2="MÉDIA SANEADA (UNITÁRIO)","D5","")))),""))))</f>
        <v>35.020000000000003</v>
      </c>
    </row>
    <row r="38" spans="1:5" ht="63" customHeight="1" x14ac:dyDescent="0.3">
      <c r="A38" s="93">
        <v>831069</v>
      </c>
      <c r="B38" s="89" t="s">
        <v>210</v>
      </c>
      <c r="C38" s="90" t="s">
        <v>173</v>
      </c>
      <c r="D38" s="90">
        <v>10</v>
      </c>
      <c r="E38" s="83" cm="1">
        <f t="array" aca="1" ref="E38" ca="1">IF(COUNTA(A:A)&lt;3,"",IF(AND($A36&lt;&gt;"",A37=""),"_______________________________",IF($E37="_______________________________","RESPONSÁVEL PELA ELABORAÇÃO",IFERROR(INDIRECT("'"&amp;A38&amp;"'"&amp;"!"&amp;IF($E$2="VALOR MÉDIO (UNITÁRIO)","A5",IF($E$2="MEDIANA (UNITÁRIO)","B5",IF($E$2="MÉDIA SANEADA (UNITÁRIO)","D5","")))),""))))</f>
        <v>34.696666666666665</v>
      </c>
    </row>
    <row r="39" spans="1:5" ht="63" customHeight="1" x14ac:dyDescent="0.3">
      <c r="A39" s="93">
        <v>831070</v>
      </c>
      <c r="B39" s="89" t="s">
        <v>211</v>
      </c>
      <c r="C39" s="90" t="s">
        <v>173</v>
      </c>
      <c r="D39" s="90">
        <v>5</v>
      </c>
      <c r="E39" s="83" cm="1">
        <f t="array" aca="1" ref="E39" ca="1">IF(COUNTA(A:A)&lt;3,"",IF(AND($A37&lt;&gt;"",A38=""),"_______________________________",IF($E38="_______________________________","RESPONSÁVEL PELA ELABORAÇÃO",IFERROR(INDIRECT("'"&amp;A39&amp;"'"&amp;"!"&amp;IF($E$2="VALOR MÉDIO (UNITÁRIO)","A5",IF($E$2="MEDIANA (UNITÁRIO)","B5",IF($E$2="MÉDIA SANEADA (UNITÁRIO)","D5","")))),""))))</f>
        <v>60.178333333333335</v>
      </c>
    </row>
    <row r="40" spans="1:5" ht="63" customHeight="1" x14ac:dyDescent="0.3">
      <c r="A40" s="93">
        <v>834573</v>
      </c>
      <c r="B40" s="89" t="s">
        <v>212</v>
      </c>
      <c r="C40" s="90" t="s">
        <v>173</v>
      </c>
      <c r="D40" s="90">
        <v>100</v>
      </c>
      <c r="E40" s="83" cm="1">
        <f t="array" aca="1" ref="E40" ca="1">IF(COUNTA(A:A)&lt;3,"",IF(AND($A38&lt;&gt;"",A39=""),"_______________________________",IF($E39="_______________________________","RESPONSÁVEL PELA ELABORAÇÃO",IFERROR(INDIRECT("'"&amp;A40&amp;"'"&amp;"!"&amp;IF($E$2="VALOR MÉDIO (UNITÁRIO)","A5",IF($E$2="MEDIANA (UNITÁRIO)","B5",IF($E$2="MÉDIA SANEADA (UNITÁRIO)","D5","")))),""))))</f>
        <v>22.182857142857141</v>
      </c>
    </row>
    <row r="41" spans="1:5" ht="63" customHeight="1" x14ac:dyDescent="0.3">
      <c r="A41" s="93">
        <v>834574</v>
      </c>
      <c r="B41" s="89" t="s">
        <v>213</v>
      </c>
      <c r="C41" s="90" t="s">
        <v>173</v>
      </c>
      <c r="D41" s="90">
        <v>3</v>
      </c>
      <c r="E41" s="83" cm="1">
        <f t="array" aca="1" ref="E41" ca="1">IF(COUNTA(A:A)&lt;3,"",IF(AND($A39&lt;&gt;"",A40=""),"_______________________________",IF($E40="_______________________________","RESPONSÁVEL PELA ELABORAÇÃO",IFERROR(INDIRECT("'"&amp;A41&amp;"'"&amp;"!"&amp;IF($E$2="VALOR MÉDIO (UNITÁRIO)","A5",IF($E$2="MEDIANA (UNITÁRIO)","B5",IF($E$2="MÉDIA SANEADA (UNITÁRIO)","D5","")))),""))))</f>
        <v>51.24666666666667</v>
      </c>
    </row>
    <row r="42" spans="1:5" ht="63" customHeight="1" x14ac:dyDescent="0.3">
      <c r="A42" s="93">
        <v>830</v>
      </c>
      <c r="B42" s="89" t="s">
        <v>214</v>
      </c>
      <c r="C42" s="90" t="s">
        <v>173</v>
      </c>
      <c r="D42" s="90">
        <v>300</v>
      </c>
      <c r="E42" s="83" cm="1">
        <f t="array" aca="1" ref="E42" ca="1">IF(COUNTA(A:A)&lt;3,"",IF(AND($A40&lt;&gt;"",A41=""),"_______________________________",IF($E41="_______________________________","RESPONSÁVEL PELA ELABORAÇÃO",IFERROR(INDIRECT("'"&amp;A42&amp;"'"&amp;"!"&amp;IF($E$2="VALOR MÉDIO (UNITÁRIO)","A5",IF($E$2="MEDIANA (UNITÁRIO)","B5",IF($E$2="MÉDIA SANEADA (UNITÁRIO)","D5","")))),""))))</f>
        <v>11.098571428571429</v>
      </c>
    </row>
    <row r="43" spans="1:5" ht="63" customHeight="1" x14ac:dyDescent="0.3">
      <c r="A43" s="93">
        <v>834578</v>
      </c>
      <c r="B43" s="89" t="s">
        <v>215</v>
      </c>
      <c r="C43" s="90" t="s">
        <v>216</v>
      </c>
      <c r="D43" s="90">
        <v>100</v>
      </c>
      <c r="E43" s="83" cm="1">
        <f t="array" aca="1" ref="E43" ca="1">IF(COUNTA(A:A)&lt;3,"",IF(AND($A41&lt;&gt;"",A42=""),"_______________________________",IF($E42="_______________________________","RESPONSÁVEL PELA ELABORAÇÃO",IFERROR(INDIRECT("'"&amp;A43&amp;"'"&amp;"!"&amp;IF($E$2="VALOR MÉDIO (UNITÁRIO)","A5",IF($E$2="MEDIANA (UNITÁRIO)","B5",IF($E$2="MÉDIA SANEADA (UNITÁRIO)","D5","")))),""))))</f>
        <v>6.1514285714285721</v>
      </c>
    </row>
    <row r="44" spans="1:5" ht="63" customHeight="1" x14ac:dyDescent="0.3">
      <c r="A44" s="93">
        <v>1825</v>
      </c>
      <c r="B44" s="89" t="s">
        <v>217</v>
      </c>
      <c r="C44" s="90" t="s">
        <v>173</v>
      </c>
      <c r="D44" s="90">
        <v>300</v>
      </c>
      <c r="E44" s="83" cm="1">
        <f t="array" aca="1" ref="E44" ca="1">IF(COUNTA(A:A)&lt;3,"",IF(AND($A42&lt;&gt;"",A43=""),"_______________________________",IF($E43="_______________________________","RESPONSÁVEL PELA ELABORAÇÃO",IFERROR(INDIRECT("'"&amp;A44&amp;"'"&amp;"!"&amp;IF($E$2="VALOR MÉDIO (UNITÁRIO)","A5",IF($E$2="MEDIANA (UNITÁRIO)","B5",IF($E$2="MÉDIA SANEADA (UNITÁRIO)","D5","")))),""))))</f>
        <v>7.0840000000000005</v>
      </c>
    </row>
    <row r="45" spans="1:5" ht="63" customHeight="1" x14ac:dyDescent="0.3">
      <c r="A45" s="93">
        <v>856139</v>
      </c>
      <c r="B45" s="89" t="s">
        <v>218</v>
      </c>
      <c r="C45" s="90" t="s">
        <v>173</v>
      </c>
      <c r="D45" s="90">
        <v>200</v>
      </c>
      <c r="E45" s="83" cm="1">
        <f t="array" aca="1" ref="E45" ca="1">IF(COUNTA(A:A)&lt;3,"",IF(AND($A43&lt;&gt;"",A44=""),"_______________________________",IF($E44="_______________________________","RESPONSÁVEL PELA ELABORAÇÃO",IFERROR(INDIRECT("'"&amp;A45&amp;"'"&amp;"!"&amp;IF($E$2="VALOR MÉDIO (UNITÁRIO)","A5",IF($E$2="MEDIANA (UNITÁRIO)","B5",IF($E$2="MÉDIA SANEADA (UNITÁRIO)","D5","")))),""))))</f>
        <v>1.8180000000000001</v>
      </c>
    </row>
    <row r="46" spans="1:5" ht="63" customHeight="1" x14ac:dyDescent="0.3">
      <c r="A46" s="93">
        <v>831074</v>
      </c>
      <c r="B46" s="89" t="s">
        <v>219</v>
      </c>
      <c r="C46" s="90" t="s">
        <v>173</v>
      </c>
      <c r="D46" s="90">
        <v>30</v>
      </c>
      <c r="E46" s="83" cm="1">
        <f t="array" aca="1" ref="E46" ca="1">IF(COUNTA(A:A)&lt;3,"",IF(AND($A44&lt;&gt;"",A45=""),"_______________________________",IF($E45="_______________________________","RESPONSÁVEL PELA ELABORAÇÃO",IFERROR(INDIRECT("'"&amp;A46&amp;"'"&amp;"!"&amp;IF($E$2="VALOR MÉDIO (UNITÁRIO)","A5",IF($E$2="MEDIANA (UNITÁRIO)","B5",IF($E$2="MÉDIA SANEADA (UNITÁRIO)","D5","")))),""))))</f>
        <v>241.5</v>
      </c>
    </row>
    <row r="47" spans="1:5" ht="63" customHeight="1" x14ac:dyDescent="0.3">
      <c r="A47" s="93">
        <v>831084</v>
      </c>
      <c r="B47" s="89" t="s">
        <v>220</v>
      </c>
      <c r="C47" s="90" t="s">
        <v>173</v>
      </c>
      <c r="D47" s="90">
        <v>100</v>
      </c>
      <c r="E47" s="83" cm="1">
        <f t="array" aca="1" ref="E47" ca="1">IF(COUNTA(A:A)&lt;3,"",IF(AND($A45&lt;&gt;"",A46=""),"_______________________________",IF($E46="_______________________________","RESPONSÁVEL PELA ELABORAÇÃO",IFERROR(INDIRECT("'"&amp;A47&amp;"'"&amp;"!"&amp;IF($E$2="VALOR MÉDIO (UNITÁRIO)","A5",IF($E$2="MEDIANA (UNITÁRIO)","B5",IF($E$2="MÉDIA SANEADA (UNITÁRIO)","D5","")))),""))))</f>
        <v>10.251428571428573</v>
      </c>
    </row>
    <row r="48" spans="1:5" ht="63" customHeight="1" x14ac:dyDescent="0.3">
      <c r="A48" s="93">
        <v>831085</v>
      </c>
      <c r="B48" s="89" t="s">
        <v>221</v>
      </c>
      <c r="C48" s="90" t="s">
        <v>173</v>
      </c>
      <c r="D48" s="90">
        <v>100</v>
      </c>
      <c r="E48" s="83" cm="1">
        <f t="array" aca="1" ref="E48" ca="1">IF(COUNTA(A:A)&lt;3,"",IF(AND($A46&lt;&gt;"",A47=""),"_______________________________",IF($E47="_______________________________","RESPONSÁVEL PELA ELABORAÇÃO",IFERROR(INDIRECT("'"&amp;A48&amp;"'"&amp;"!"&amp;IF($E$2="VALOR MÉDIO (UNITÁRIO)","A5",IF($E$2="MEDIANA (UNITÁRIO)","B5",IF($E$2="MÉDIA SANEADA (UNITÁRIO)","D5","")))),""))))</f>
        <v>17.247142857142858</v>
      </c>
    </row>
    <row r="49" spans="1:5" ht="63" customHeight="1" x14ac:dyDescent="0.3">
      <c r="A49" s="93">
        <v>831086</v>
      </c>
      <c r="B49" s="89" t="s">
        <v>222</v>
      </c>
      <c r="C49" s="90" t="s">
        <v>173</v>
      </c>
      <c r="D49" s="90">
        <v>30</v>
      </c>
      <c r="E49" s="83" cm="1">
        <f t="array" aca="1" ref="E49" ca="1">IF(COUNTA(A:A)&lt;3,"",IF(AND($A47&lt;&gt;"",A48=""),"_______________________________",IF($E48="_______________________________","RESPONSÁVEL PELA ELABORAÇÃO",IFERROR(INDIRECT("'"&amp;A49&amp;"'"&amp;"!"&amp;IF($E$2="VALOR MÉDIO (UNITÁRIO)","A5",IF($E$2="MEDIANA (UNITÁRIO)","B5",IF($E$2="MÉDIA SANEADA (UNITÁRIO)","D5","")))),""))))</f>
        <v>5.1079999999999997</v>
      </c>
    </row>
    <row r="50" spans="1:5" ht="63" customHeight="1" x14ac:dyDescent="0.3">
      <c r="A50" s="93">
        <v>831087</v>
      </c>
      <c r="B50" s="89" t="s">
        <v>223</v>
      </c>
      <c r="C50" s="90" t="s">
        <v>173</v>
      </c>
      <c r="D50" s="90">
        <v>10</v>
      </c>
      <c r="E50" s="83" cm="1">
        <f t="array" aca="1" ref="E50" ca="1">IF(COUNTA(A:A)&lt;3,"",IF(AND($A48&lt;&gt;"",A49=""),"_______________________________",IF($E49="_______________________________","RESPONSÁVEL PELA ELABORAÇÃO",IFERROR(INDIRECT("'"&amp;A50&amp;"'"&amp;"!"&amp;IF($E$2="VALOR MÉDIO (UNITÁRIO)","A5",IF($E$2="MEDIANA (UNITÁRIO)","B5",IF($E$2="MÉDIA SANEADA (UNITÁRIO)","D5","")))),""))))</f>
        <v>3.2083333333333335</v>
      </c>
    </row>
    <row r="51" spans="1:5" ht="63" customHeight="1" x14ac:dyDescent="0.3">
      <c r="A51" s="93">
        <v>834583</v>
      </c>
      <c r="B51" s="89" t="s">
        <v>224</v>
      </c>
      <c r="C51" s="90" t="s">
        <v>173</v>
      </c>
      <c r="D51" s="90">
        <v>200</v>
      </c>
      <c r="E51" s="83" cm="1">
        <f t="array" aca="1" ref="E51" ca="1">IF(COUNTA(A:A)&lt;3,"",IF(AND($A49&lt;&gt;"",A50=""),"_______________________________",IF($E50="_______________________________","RESPONSÁVEL PELA ELABORAÇÃO",IFERROR(INDIRECT("'"&amp;A51&amp;"'"&amp;"!"&amp;IF($E$2="VALOR MÉDIO (UNITÁRIO)","A5",IF($E$2="MEDIANA (UNITÁRIO)","B5",IF($E$2="MÉDIA SANEADA (UNITÁRIO)","D5","")))),""))))</f>
        <v>3.8920000000000003</v>
      </c>
    </row>
    <row r="52" spans="1:5" ht="63" customHeight="1" x14ac:dyDescent="0.3">
      <c r="A52" s="93">
        <v>831091</v>
      </c>
      <c r="B52" s="89" t="s">
        <v>225</v>
      </c>
      <c r="C52" s="90" t="s">
        <v>184</v>
      </c>
      <c r="D52" s="90">
        <v>100</v>
      </c>
      <c r="E52" s="83" cm="1">
        <f t="array" aca="1" ref="E52" ca="1">IF(COUNTA(A:A)&lt;3,"",IF(AND($A50&lt;&gt;"",A51=""),"_______________________________",IF($E51="_______________________________","RESPONSÁVEL PELA ELABORAÇÃO",IFERROR(INDIRECT("'"&amp;A52&amp;"'"&amp;"!"&amp;IF($E$2="VALOR MÉDIO (UNITÁRIO)","A5",IF($E$2="MEDIANA (UNITÁRIO)","B5",IF($E$2="MÉDIA SANEADA (UNITÁRIO)","D5","")))),""))))</f>
        <v>20.285</v>
      </c>
    </row>
    <row r="53" spans="1:5" ht="63" customHeight="1" x14ac:dyDescent="0.3">
      <c r="A53" s="93">
        <v>831092</v>
      </c>
      <c r="B53" s="89" t="s">
        <v>226</v>
      </c>
      <c r="C53" s="90" t="s">
        <v>184</v>
      </c>
      <c r="D53" s="90">
        <v>80</v>
      </c>
      <c r="E53" s="83" cm="1">
        <f t="array" aca="1" ref="E53" ca="1">IF(COUNTA(A:A)&lt;3,"",IF(AND($A51&lt;&gt;"",A52=""),"_______________________________",IF($E52="_______________________________","RESPONSÁVEL PELA ELABORAÇÃO",IFERROR(INDIRECT("'"&amp;A53&amp;"'"&amp;"!"&amp;IF($E$2="VALOR MÉDIO (UNITÁRIO)","A5",IF($E$2="MEDIANA (UNITÁRIO)","B5",IF($E$2="MÉDIA SANEADA (UNITÁRIO)","D5","")))),""))))</f>
        <v>21.065999999999999</v>
      </c>
    </row>
    <row r="54" spans="1:5" ht="63" customHeight="1" x14ac:dyDescent="0.3">
      <c r="A54" s="93">
        <v>831095</v>
      </c>
      <c r="B54" s="89" t="s">
        <v>227</v>
      </c>
      <c r="C54" s="90" t="s">
        <v>184</v>
      </c>
      <c r="D54" s="90">
        <v>30</v>
      </c>
      <c r="E54" s="83" cm="1">
        <f t="array" aca="1" ref="E54" ca="1">IF(COUNTA(A:A)&lt;3,"",IF(AND($A52&lt;&gt;"",A53=""),"_______________________________",IF($E53="_______________________________","RESPONSÁVEL PELA ELABORAÇÃO",IFERROR(INDIRECT("'"&amp;A54&amp;"'"&amp;"!"&amp;IF($E$2="VALOR MÉDIO (UNITÁRIO)","A5",IF($E$2="MEDIANA (UNITÁRIO)","B5",IF($E$2="MÉDIA SANEADA (UNITÁRIO)","D5","")))),""))))</f>
        <v>16.315999999999999</v>
      </c>
    </row>
    <row r="55" spans="1:5" ht="63" customHeight="1" x14ac:dyDescent="0.3">
      <c r="A55" s="93">
        <v>834587</v>
      </c>
      <c r="B55" s="89" t="s">
        <v>228</v>
      </c>
      <c r="C55" s="90" t="s">
        <v>173</v>
      </c>
      <c r="D55" s="90">
        <v>50</v>
      </c>
      <c r="E55" s="83" cm="1">
        <f t="array" aca="1" ref="E55" ca="1">IF(COUNTA(A:A)&lt;3,"",IF(AND($A53&lt;&gt;"",A54=""),"_______________________________",IF($E54="_______________________________","RESPONSÁVEL PELA ELABORAÇÃO",IFERROR(INDIRECT("'"&amp;A55&amp;"'"&amp;"!"&amp;IF($E$2="VALOR MÉDIO (UNITÁRIO)","A5",IF($E$2="MEDIANA (UNITÁRIO)","B5",IF($E$2="MÉDIA SANEADA (UNITÁRIO)","D5","")))),""))))</f>
        <v>0.81285714285714283</v>
      </c>
    </row>
    <row r="56" spans="1:5" ht="63" customHeight="1" x14ac:dyDescent="0.3">
      <c r="A56" s="93">
        <v>3919</v>
      </c>
      <c r="B56" s="89" t="s">
        <v>229</v>
      </c>
      <c r="C56" s="90" t="s">
        <v>177</v>
      </c>
      <c r="D56" s="90">
        <v>150</v>
      </c>
      <c r="E56" s="83" cm="1">
        <f t="array" aca="1" ref="E56" ca="1">IF(COUNTA(A:A)&lt;3,"",IF(AND($A54&lt;&gt;"",A55=""),"_______________________________",IF($E55="_______________________________","RESPONSÁVEL PELA ELABORAÇÃO",IFERROR(INDIRECT("'"&amp;A56&amp;"'"&amp;"!"&amp;IF($E$2="VALOR MÉDIO (UNITÁRIO)","A5",IF($E$2="MEDIANA (UNITÁRIO)","B5",IF($E$2="MÉDIA SANEADA (UNITÁRIO)","D5","")))),""))))</f>
        <v>6.2850000000000001</v>
      </c>
    </row>
    <row r="57" spans="1:5" ht="63" customHeight="1" x14ac:dyDescent="0.3">
      <c r="A57" s="93">
        <v>832</v>
      </c>
      <c r="B57" s="89" t="s">
        <v>230</v>
      </c>
      <c r="C57" s="90" t="s">
        <v>173</v>
      </c>
      <c r="D57" s="90">
        <v>100</v>
      </c>
      <c r="E57" s="83" cm="1">
        <f t="array" aca="1" ref="E57" ca="1">IF(COUNTA(A:A)&lt;3,"",IF(AND($A55&lt;&gt;"",A56=""),"_______________________________",IF($E56="_______________________________","RESPONSÁVEL PELA ELABORAÇÃO",IFERROR(INDIRECT("'"&amp;A57&amp;"'"&amp;"!"&amp;IF($E$2="VALOR MÉDIO (UNITÁRIO)","A5",IF($E$2="MEDIANA (UNITÁRIO)","B5",IF($E$2="MÉDIA SANEADA (UNITÁRIO)","D5","")))),""))))</f>
        <v>6.2679999999999998</v>
      </c>
    </row>
    <row r="58" spans="1:5" ht="63" customHeight="1" x14ac:dyDescent="0.3">
      <c r="A58" s="93">
        <v>830813</v>
      </c>
      <c r="B58" s="89" t="s">
        <v>231</v>
      </c>
      <c r="C58" s="90" t="s">
        <v>173</v>
      </c>
      <c r="D58" s="90">
        <v>80</v>
      </c>
      <c r="E58" s="83" cm="1">
        <f t="array" aca="1" ref="E58" ca="1">IF(COUNTA(A:A)&lt;3,"",IF(AND($A56&lt;&gt;"",A57=""),"_______________________________",IF($E57="_______________________________","RESPONSÁVEL PELA ELABORAÇÃO",IFERROR(INDIRECT("'"&amp;A58&amp;"'"&amp;"!"&amp;IF($E$2="VALOR MÉDIO (UNITÁRIO)","A5",IF($E$2="MEDIANA (UNITÁRIO)","B5",IF($E$2="MÉDIA SANEADA (UNITÁRIO)","D5","")))),""))))</f>
        <v>26.230000000000004</v>
      </c>
    </row>
    <row r="59" spans="1:5" ht="63" customHeight="1" x14ac:dyDescent="0.3">
      <c r="A59" s="93">
        <v>831100</v>
      </c>
      <c r="B59" s="89" t="s">
        <v>232</v>
      </c>
      <c r="C59" s="90" t="s">
        <v>173</v>
      </c>
      <c r="D59" s="90">
        <v>3</v>
      </c>
      <c r="E59" s="83" cm="1">
        <f t="array" aca="1" ref="E59" ca="1">IF(COUNTA(A:A)&lt;3,"",IF(AND($A57&lt;&gt;"",A58=""),"_______________________________",IF($E58="_______________________________","RESPONSÁVEL PELA ELABORAÇÃO",IFERROR(INDIRECT("'"&amp;A59&amp;"'"&amp;"!"&amp;IF($E$2="VALOR MÉDIO (UNITÁRIO)","A5",IF($E$2="MEDIANA (UNITÁRIO)","B5",IF($E$2="MÉDIA SANEADA (UNITÁRIO)","D5","")))),""))))</f>
        <v>59.050000000000004</v>
      </c>
    </row>
    <row r="60" spans="1:5" ht="63" customHeight="1" x14ac:dyDescent="0.3">
      <c r="A60" s="93">
        <v>831104</v>
      </c>
      <c r="B60" s="89" t="s">
        <v>233</v>
      </c>
      <c r="C60" s="90" t="s">
        <v>173</v>
      </c>
      <c r="D60" s="90">
        <v>300</v>
      </c>
      <c r="E60" s="83" cm="1">
        <f t="array" aca="1" ref="E60" ca="1">IF(COUNTA(A:A)&lt;3,"",IF(AND($A58&lt;&gt;"",A59=""),"_______________________________",IF($E59="_______________________________","RESPONSÁVEL PELA ELABORAÇÃO",IFERROR(INDIRECT("'"&amp;A60&amp;"'"&amp;"!"&amp;IF($E$2="VALOR MÉDIO (UNITÁRIO)","A5",IF($E$2="MEDIANA (UNITÁRIO)","B5",IF($E$2="MÉDIA SANEADA (UNITÁRIO)","D5","")))),""))))</f>
        <v>0.48166666666666663</v>
      </c>
    </row>
    <row r="61" spans="1:5" ht="63" customHeight="1" x14ac:dyDescent="0.3">
      <c r="A61" s="93">
        <v>6677</v>
      </c>
      <c r="B61" s="89" t="s">
        <v>234</v>
      </c>
      <c r="C61" s="90" t="s">
        <v>173</v>
      </c>
      <c r="D61" s="90">
        <v>15</v>
      </c>
      <c r="E61" s="83" cm="1">
        <f t="array" aca="1" ref="E61" ca="1">IF(COUNTA(A:A)&lt;3,"",IF(AND($A59&lt;&gt;"",A60=""),"_______________________________",IF($E60="_______________________________","RESPONSÁVEL PELA ELABORAÇÃO",IFERROR(INDIRECT("'"&amp;A61&amp;"'"&amp;"!"&amp;IF($E$2="VALOR MÉDIO (UNITÁRIO)","A5",IF($E$2="MEDIANA (UNITÁRIO)","B5",IF($E$2="MÉDIA SANEADA (UNITÁRIO)","D5","")))),""))))</f>
        <v>70.33</v>
      </c>
    </row>
    <row r="62" spans="1:5" ht="63" customHeight="1" x14ac:dyDescent="0.3">
      <c r="A62" s="93">
        <v>856140</v>
      </c>
      <c r="B62" s="89" t="s">
        <v>235</v>
      </c>
      <c r="C62" s="90" t="s">
        <v>173</v>
      </c>
      <c r="D62" s="90">
        <v>3</v>
      </c>
      <c r="E62" s="83" cm="1">
        <f t="array" aca="1" ref="E62" ca="1">IF(COUNTA(A:A)&lt;3,"",IF(AND($A60&lt;&gt;"",A61=""),"_______________________________",IF($E61="_______________________________","RESPONSÁVEL PELA ELABORAÇÃO",IFERROR(INDIRECT("'"&amp;A62&amp;"'"&amp;"!"&amp;IF($E$2="VALOR MÉDIO (UNITÁRIO)","A5",IF($E$2="MEDIANA (UNITÁRIO)","B5",IF($E$2="MÉDIA SANEADA (UNITÁRIO)","D5","")))),""))))</f>
        <v>8.1514285714285712</v>
      </c>
    </row>
    <row r="63" spans="1:5" ht="63" customHeight="1" x14ac:dyDescent="0.3">
      <c r="A63" s="93">
        <v>1697</v>
      </c>
      <c r="B63" s="89" t="s">
        <v>236</v>
      </c>
      <c r="C63" s="90" t="s">
        <v>173</v>
      </c>
      <c r="D63" s="90">
        <v>300</v>
      </c>
      <c r="E63" s="83" cm="1">
        <f t="array" aca="1" ref="E63" ca="1">IF(COUNTA(A:A)&lt;3,"",IF(AND($A61&lt;&gt;"",A62=""),"_______________________________",IF($E62="_______________________________","RESPONSÁVEL PELA ELABORAÇÃO",IFERROR(INDIRECT("'"&amp;A63&amp;"'"&amp;"!"&amp;IF($E$2="VALOR MÉDIO (UNITÁRIO)","A5",IF($E$2="MEDIANA (UNITÁRIO)","B5",IF($E$2="MÉDIA SANEADA (UNITÁRIO)","D5","")))),""))))</f>
        <v>6.4549999999999992</v>
      </c>
    </row>
    <row r="64" spans="1:5" ht="63" customHeight="1" x14ac:dyDescent="0.3">
      <c r="A64" s="93">
        <v>3889</v>
      </c>
      <c r="B64" s="89" t="s">
        <v>237</v>
      </c>
      <c r="C64" s="90" t="s">
        <v>173</v>
      </c>
      <c r="D64" s="90">
        <v>200</v>
      </c>
      <c r="E64" s="83" cm="1">
        <f t="array" aca="1" ref="E64" ca="1">IF(COUNTA(A:A)&lt;3,"",IF(AND($A62&lt;&gt;"",A63=""),"_______________________________",IF($E63="_______________________________","RESPONSÁVEL PELA ELABORAÇÃO",IFERROR(INDIRECT("'"&amp;A64&amp;"'"&amp;"!"&amp;IF($E$2="VALOR MÉDIO (UNITÁRIO)","A5",IF($E$2="MEDIANA (UNITÁRIO)","B5",IF($E$2="MÉDIA SANEADA (UNITÁRIO)","D5","")))),""))))</f>
        <v>1.6339999999999999</v>
      </c>
    </row>
    <row r="65" spans="1:5" ht="63" customHeight="1" x14ac:dyDescent="0.3">
      <c r="A65" s="93">
        <v>831107</v>
      </c>
      <c r="B65" s="89" t="s">
        <v>238</v>
      </c>
      <c r="C65" s="90" t="s">
        <v>173</v>
      </c>
      <c r="D65" s="90">
        <v>200</v>
      </c>
      <c r="E65" s="83" cm="1">
        <f t="array" aca="1" ref="E65" ca="1">IF(COUNTA(A:A)&lt;3,"",IF(AND($A63&lt;&gt;"",A64=""),"_______________________________",IF($E64="_______________________________","RESPONSÁVEL PELA ELABORAÇÃO",IFERROR(INDIRECT("'"&amp;A65&amp;"'"&amp;"!"&amp;IF($E$2="VALOR MÉDIO (UNITÁRIO)","A5",IF($E$2="MEDIANA (UNITÁRIO)","B5",IF($E$2="MÉDIA SANEADA (UNITÁRIO)","D5","")))),""))))</f>
        <v>1.5499999999999998</v>
      </c>
    </row>
    <row r="66" spans="1:5" ht="63" customHeight="1" x14ac:dyDescent="0.3">
      <c r="A66" s="93">
        <v>834589</v>
      </c>
      <c r="B66" s="89" t="s">
        <v>239</v>
      </c>
      <c r="C66" s="90" t="s">
        <v>173</v>
      </c>
      <c r="D66" s="90">
        <v>15</v>
      </c>
      <c r="E66" s="83" cm="1">
        <f t="array" aca="1" ref="E66" ca="1">IF(COUNTA(A:A)&lt;3,"",IF(AND($A64&lt;&gt;"",A65=""),"_______________________________",IF($E65="_______________________________","RESPONSÁVEL PELA ELABORAÇÃO",IFERROR(INDIRECT("'"&amp;A66&amp;"'"&amp;"!"&amp;IF($E$2="VALOR MÉDIO (UNITÁRIO)","A5",IF($E$2="MEDIANA (UNITÁRIO)","B5",IF($E$2="MÉDIA SANEADA (UNITÁRIO)","D5","")))),""))))</f>
        <v>18.57</v>
      </c>
    </row>
    <row r="67" spans="1:5" ht="63" customHeight="1" x14ac:dyDescent="0.3">
      <c r="A67" s="93">
        <v>831109</v>
      </c>
      <c r="B67" s="91" t="s">
        <v>240</v>
      </c>
      <c r="C67" s="92" t="s">
        <v>173</v>
      </c>
      <c r="D67" s="90">
        <v>100</v>
      </c>
      <c r="E67" s="83" cm="1">
        <f t="array" aca="1" ref="E67" ca="1">IF(COUNTA(A:A)&lt;3,"",IF(AND($A65&lt;&gt;"",A66=""),"_______________________________",IF($E66="_______________________________","RESPONSÁVEL PELA ELABORAÇÃO",IFERROR(INDIRECT("'"&amp;A67&amp;"'"&amp;"!"&amp;IF($E$2="VALOR MÉDIO (UNITÁRIO)","A5",IF($E$2="MEDIANA (UNITÁRIO)","B5",IF($E$2="MÉDIA SANEADA (UNITÁRIO)","D5","")))),""))))</f>
        <v>1.0083333333333333</v>
      </c>
    </row>
    <row r="68" spans="1:5" ht="63" customHeight="1" x14ac:dyDescent="0.3">
      <c r="A68" s="93">
        <v>831110</v>
      </c>
      <c r="B68" s="91" t="s">
        <v>241</v>
      </c>
      <c r="C68" s="92" t="s">
        <v>184</v>
      </c>
      <c r="D68" s="90">
        <v>3</v>
      </c>
      <c r="E68" s="83" cm="1">
        <f t="array" aca="1" ref="E68" ca="1">IF(COUNTA(A:A)&lt;3,"",IF(AND($A66&lt;&gt;"",A67=""),"_______________________________",IF($E67="_______________________________","RESPONSÁVEL PELA ELABORAÇÃO",IFERROR(INDIRECT("'"&amp;A68&amp;"'"&amp;"!"&amp;IF($E$2="VALOR MÉDIO (UNITÁRIO)","A5",IF($E$2="MEDIANA (UNITÁRIO)","B5",IF($E$2="MÉDIA SANEADA (UNITÁRIO)","D5","")))),""))))</f>
        <v>0</v>
      </c>
    </row>
    <row r="69" spans="1:5" ht="63" customHeight="1" x14ac:dyDescent="0.3">
      <c r="A69" s="93">
        <v>831111</v>
      </c>
      <c r="B69" s="91" t="s">
        <v>242</v>
      </c>
      <c r="C69" s="92" t="s">
        <v>184</v>
      </c>
      <c r="D69" s="90">
        <v>3</v>
      </c>
      <c r="E69" s="83" cm="1">
        <f t="array" aca="1" ref="E69" ca="1">IF(COUNTA(A:A)&lt;3,"",IF(AND($A67&lt;&gt;"",A68=""),"_______________________________",IF($E68="_______________________________","RESPONSÁVEL PELA ELABORAÇÃO",IFERROR(INDIRECT("'"&amp;A69&amp;"'"&amp;"!"&amp;IF($E$2="VALOR MÉDIO (UNITÁRIO)","A5",IF($E$2="MEDIANA (UNITÁRIO)","B5",IF($E$2="MÉDIA SANEADA (UNITÁRIO)","D5","")))),""))))</f>
        <v>35.666000000000004</v>
      </c>
    </row>
    <row r="70" spans="1:5" ht="63" customHeight="1" x14ac:dyDescent="0.3">
      <c r="A70" s="93">
        <v>831112</v>
      </c>
      <c r="B70" s="91" t="s">
        <v>243</v>
      </c>
      <c r="C70" s="92" t="s">
        <v>184</v>
      </c>
      <c r="D70" s="90">
        <v>3</v>
      </c>
      <c r="E70" s="83" cm="1">
        <f t="array" aca="1" ref="E70" ca="1">IF(COUNTA(A:A)&lt;3,"",IF(AND($A68&lt;&gt;"",A69=""),"_______________________________",IF($E69="_______________________________","RESPONSÁVEL PELA ELABORAÇÃO",IFERROR(INDIRECT("'"&amp;A70&amp;"'"&amp;"!"&amp;IF($E$2="VALOR MÉDIO (UNITÁRIO)","A5",IF($E$2="MEDIANA (UNITÁRIO)","B5",IF($E$2="MÉDIA SANEADA (UNITÁRIO)","D5","")))),""))))</f>
        <v>36.061999999999998</v>
      </c>
    </row>
    <row r="71" spans="1:5" ht="63" customHeight="1" x14ac:dyDescent="0.3">
      <c r="A71" s="93">
        <v>831113</v>
      </c>
      <c r="B71" s="91" t="s">
        <v>244</v>
      </c>
      <c r="C71" s="92" t="s">
        <v>184</v>
      </c>
      <c r="D71" s="90">
        <v>3</v>
      </c>
      <c r="E71" s="83" cm="1">
        <f t="array" aca="1" ref="E71" ca="1">IF(COUNTA(A:A)&lt;3,"",IF(AND($A69&lt;&gt;"",A70=""),"_______________________________",IF($E70="_______________________________","RESPONSÁVEL PELA ELABORAÇÃO",IFERROR(INDIRECT("'"&amp;A71&amp;"'"&amp;"!"&amp;IF($E$2="VALOR MÉDIO (UNITÁRIO)","A5",IF($E$2="MEDIANA (UNITÁRIO)","B5",IF($E$2="MÉDIA SANEADA (UNITÁRIO)","D5","")))),""))))</f>
        <v>32.015999999999998</v>
      </c>
    </row>
    <row r="72" spans="1:5" ht="63" customHeight="1" x14ac:dyDescent="0.3">
      <c r="A72" s="93">
        <v>831114</v>
      </c>
      <c r="B72" s="91" t="s">
        <v>245</v>
      </c>
      <c r="C72" s="92" t="s">
        <v>184</v>
      </c>
      <c r="D72" s="90">
        <v>3</v>
      </c>
      <c r="E72" s="83" cm="1">
        <f t="array" aca="1" ref="E72" ca="1">IF(COUNTA(A:A)&lt;3,"",IF(AND($A70&lt;&gt;"",A71=""),"_______________________________",IF($E71="_______________________________","RESPONSÁVEL PELA ELABORAÇÃO",IFERROR(INDIRECT("'"&amp;A72&amp;"'"&amp;"!"&amp;IF($E$2="VALOR MÉDIO (UNITÁRIO)","A5",IF($E$2="MEDIANA (UNITÁRIO)","B5",IF($E$2="MÉDIA SANEADA (UNITÁRIO)","D5","")))),""))))</f>
        <v>34.010000000000005</v>
      </c>
    </row>
    <row r="73" spans="1:5" ht="63" customHeight="1" x14ac:dyDescent="0.3">
      <c r="A73" s="93">
        <v>831116</v>
      </c>
      <c r="B73" s="91" t="s">
        <v>246</v>
      </c>
      <c r="C73" s="92" t="s">
        <v>173</v>
      </c>
      <c r="D73" s="90">
        <v>15</v>
      </c>
      <c r="E73" s="83" cm="1">
        <f t="array" aca="1" ref="E73" ca="1">IF(COUNTA(A:A)&lt;3,"",IF(AND($A71&lt;&gt;"",A72=""),"_______________________________",IF($E72="_______________________________","RESPONSÁVEL PELA ELABORAÇÃO",IFERROR(INDIRECT("'"&amp;A73&amp;"'"&amp;"!"&amp;IF($E$2="VALOR MÉDIO (UNITÁRIO)","A5",IF($E$2="MEDIANA (UNITÁRIO)","B5",IF($E$2="MÉDIA SANEADA (UNITÁRIO)","D5","")))),""))))</f>
        <v>17.810000000000002</v>
      </c>
    </row>
    <row r="74" spans="1:5" ht="63" customHeight="1" x14ac:dyDescent="0.3">
      <c r="A74" s="93">
        <v>5044</v>
      </c>
      <c r="B74" s="91" t="s">
        <v>247</v>
      </c>
      <c r="C74" s="92" t="s">
        <v>193</v>
      </c>
      <c r="D74" s="90">
        <v>300</v>
      </c>
      <c r="E74" s="83" cm="1">
        <f t="array" aca="1" ref="E74" ca="1">IF(COUNTA(A:A)&lt;3,"",IF(AND($A72&lt;&gt;"",A73=""),"_______________________________",IF($E73="_______________________________","RESPONSÁVEL PELA ELABORAÇÃO",IFERROR(INDIRECT("'"&amp;A74&amp;"'"&amp;"!"&amp;IF($E$2="VALOR MÉDIO (UNITÁRIO)","A5",IF($E$2="MEDIANA (UNITÁRIO)","B5",IF($E$2="MÉDIA SANEADA (UNITÁRIO)","D5","")))),""))))</f>
        <v>15.973333333333334</v>
      </c>
    </row>
    <row r="75" spans="1:5" ht="63" customHeight="1" x14ac:dyDescent="0.3">
      <c r="A75" s="93">
        <v>831038</v>
      </c>
      <c r="B75" s="91" t="s">
        <v>248</v>
      </c>
      <c r="C75" s="92" t="s">
        <v>173</v>
      </c>
      <c r="D75" s="90">
        <v>10</v>
      </c>
      <c r="E75" s="83" cm="1">
        <f t="array" aca="1" ref="E75" ca="1">IF(COUNTA(A:A)&lt;3,"",IF(AND($A73&lt;&gt;"",A74=""),"_______________________________",IF($E74="_______________________________","RESPONSÁVEL PELA ELABORAÇÃO",IFERROR(INDIRECT("'"&amp;A75&amp;"'"&amp;"!"&amp;IF($E$2="VALOR MÉDIO (UNITÁRIO)","A5",IF($E$2="MEDIANA (UNITÁRIO)","B5",IF($E$2="MÉDIA SANEADA (UNITÁRIO)","D5","")))),""))))</f>
        <v>20.717142857142857</v>
      </c>
    </row>
    <row r="76" spans="1:5" ht="63" customHeight="1" x14ac:dyDescent="0.3">
      <c r="A76" s="93">
        <v>831118</v>
      </c>
      <c r="B76" s="91" t="s">
        <v>249</v>
      </c>
      <c r="C76" s="92" t="s">
        <v>173</v>
      </c>
      <c r="D76" s="90">
        <v>3</v>
      </c>
      <c r="E76" s="83" cm="1">
        <f t="array" aca="1" ref="E76" ca="1">IF(COUNTA(A:A)&lt;3,"",IF(AND($A74&lt;&gt;"",A75=""),"_______________________________",IF($E75="_______________________________","RESPONSÁVEL PELA ELABORAÇÃO",IFERROR(INDIRECT("'"&amp;A76&amp;"'"&amp;"!"&amp;IF($E$2="VALOR MÉDIO (UNITÁRIO)","A5",IF($E$2="MEDIANA (UNITÁRIO)","B5",IF($E$2="MÉDIA SANEADA (UNITÁRIO)","D5","")))),""))))</f>
        <v>17.146666666666665</v>
      </c>
    </row>
    <row r="77" spans="1:5" ht="63" customHeight="1" x14ac:dyDescent="0.3">
      <c r="A77" s="93">
        <v>831119</v>
      </c>
      <c r="B77" s="91" t="s">
        <v>250</v>
      </c>
      <c r="C77" s="92" t="s">
        <v>173</v>
      </c>
      <c r="D77" s="90">
        <v>3</v>
      </c>
      <c r="E77" s="83" cm="1">
        <f t="array" aca="1" ref="E77" ca="1">IF(COUNTA(A:A)&lt;3,"",IF(AND($A75&lt;&gt;"",A76=""),"_______________________________",IF($E76="_______________________________","RESPONSÁVEL PELA ELABORAÇÃO",IFERROR(INDIRECT("'"&amp;A77&amp;"'"&amp;"!"&amp;IF($E$2="VALOR MÉDIO (UNITÁRIO)","A5",IF($E$2="MEDIANA (UNITÁRIO)","B5",IF($E$2="MÉDIA SANEADA (UNITÁRIO)","D5","")))),""))))</f>
        <v>18.350000000000001</v>
      </c>
    </row>
    <row r="78" spans="1:5" ht="63" customHeight="1" x14ac:dyDescent="0.3">
      <c r="A78" s="93">
        <v>831124</v>
      </c>
      <c r="B78" s="91" t="s">
        <v>251</v>
      </c>
      <c r="C78" s="92" t="s">
        <v>173</v>
      </c>
      <c r="D78" s="90">
        <v>30</v>
      </c>
      <c r="E78" s="83" cm="1">
        <f t="array" aca="1" ref="E78" ca="1">IF(COUNTA(A:A)&lt;3,"",IF(AND($A76&lt;&gt;"",A77=""),"_______________________________",IF($E77="_______________________________","RESPONSÁVEL PELA ELABORAÇÃO",IFERROR(INDIRECT("'"&amp;A78&amp;"'"&amp;"!"&amp;IF($E$2="VALOR MÉDIO (UNITÁRIO)","A5",IF($E$2="MEDIANA (UNITÁRIO)","B5",IF($E$2="MÉDIA SANEADA (UNITÁRIO)","D5","")))),""))))</f>
        <v>9.581428571428571</v>
      </c>
    </row>
    <row r="79" spans="1:5" ht="63" customHeight="1" x14ac:dyDescent="0.3">
      <c r="A79" s="93">
        <v>854267</v>
      </c>
      <c r="B79" s="91" t="s">
        <v>252</v>
      </c>
      <c r="C79" s="92" t="s">
        <v>173</v>
      </c>
      <c r="D79" s="90">
        <v>10</v>
      </c>
      <c r="E79" s="83" cm="1">
        <f t="array" aca="1" ref="E79" ca="1">IF(COUNTA(A:A)&lt;3,"",IF(AND($A77&lt;&gt;"",A78=""),"_______________________________",IF($E78="_______________________________","RESPONSÁVEL PELA ELABORAÇÃO",IFERROR(INDIRECT("'"&amp;A79&amp;"'"&amp;"!"&amp;IF($E$2="VALOR MÉDIO (UNITÁRIO)","A5",IF($E$2="MEDIANA (UNITÁRIO)","B5",IF($E$2="MÉDIA SANEADA (UNITÁRIO)","D5","")))),""))))</f>
        <v>13.459999999999999</v>
      </c>
    </row>
    <row r="80" spans="1:5" ht="63" customHeight="1" x14ac:dyDescent="0.3">
      <c r="A80" s="93">
        <v>834613</v>
      </c>
      <c r="B80" s="91" t="s">
        <v>253</v>
      </c>
      <c r="C80" s="92" t="s">
        <v>173</v>
      </c>
      <c r="D80" s="90">
        <v>2</v>
      </c>
      <c r="E80" s="83" cm="1">
        <f t="array" aca="1" ref="E80" ca="1">IF(COUNTA(A:A)&lt;3,"",IF(AND($A78&lt;&gt;"",A79=""),"_______________________________",IF($E79="_______________________________","RESPONSÁVEL PELA ELABORAÇÃO",IFERROR(INDIRECT("'"&amp;A80&amp;"'"&amp;"!"&amp;IF($E$2="VALOR MÉDIO (UNITÁRIO)","A5",IF($E$2="MEDIANA (UNITÁRIO)","B5",IF($E$2="MÉDIA SANEADA (UNITÁRIO)","D5","")))),""))))</f>
        <v>3383.4450000000002</v>
      </c>
    </row>
    <row r="81" spans="1:5" ht="63" customHeight="1" x14ac:dyDescent="0.3">
      <c r="A81" s="93">
        <v>834616</v>
      </c>
      <c r="B81" s="91" t="s">
        <v>254</v>
      </c>
      <c r="C81" s="92" t="s">
        <v>173</v>
      </c>
      <c r="D81" s="90">
        <v>100</v>
      </c>
      <c r="E81" s="83" cm="1">
        <f t="array" aca="1" ref="E81" ca="1">IF(COUNTA(A:A)&lt;3,"",IF(AND($A79&lt;&gt;"",A80=""),"_______________________________",IF($E80="_______________________________","RESPONSÁVEL PELA ELABORAÇÃO",IFERROR(INDIRECT("'"&amp;A81&amp;"'"&amp;"!"&amp;IF($E$2="VALOR MÉDIO (UNITÁRIO)","A5",IF($E$2="MEDIANA (UNITÁRIO)","B5",IF($E$2="MÉDIA SANEADA (UNITÁRIO)","D5","")))),""))))</f>
        <v>2.1139999999999999</v>
      </c>
    </row>
    <row r="82" spans="1:5" ht="63" customHeight="1" x14ac:dyDescent="0.3">
      <c r="A82" s="93">
        <v>834621</v>
      </c>
      <c r="B82" s="91" t="s">
        <v>255</v>
      </c>
      <c r="C82" s="92" t="s">
        <v>256</v>
      </c>
      <c r="D82" s="90">
        <v>10</v>
      </c>
      <c r="E82" s="83" cm="1">
        <f t="array" aca="1" ref="E82" ca="1">IF(COUNTA(A:A)&lt;3,"",IF(AND($A80&lt;&gt;"",A81=""),"_______________________________",IF($E81="_______________________________","RESPONSÁVEL PELA ELABORAÇÃO",IFERROR(INDIRECT("'"&amp;A82&amp;"'"&amp;"!"&amp;IF($E$2="VALOR MÉDIO (UNITÁRIO)","A5",IF($E$2="MEDIANA (UNITÁRIO)","B5",IF($E$2="MÉDIA SANEADA (UNITÁRIO)","D5","")))),""))))</f>
        <v>50.321666666666665</v>
      </c>
    </row>
    <row r="83" spans="1:5" ht="63" customHeight="1" x14ac:dyDescent="0.3">
      <c r="A83" s="93">
        <v>834106</v>
      </c>
      <c r="B83" s="91" t="s">
        <v>257</v>
      </c>
      <c r="C83" s="92" t="s">
        <v>173</v>
      </c>
      <c r="D83" s="90">
        <v>15</v>
      </c>
      <c r="E83" s="83" cm="1">
        <f t="array" aca="1" ref="E83" ca="1">IF(COUNTA(A:A)&lt;3,"",IF(AND($A81&lt;&gt;"",A82=""),"_______________________________",IF($E82="_______________________________","RESPONSÁVEL PELA ELABORAÇÃO",IFERROR(INDIRECT("'"&amp;A83&amp;"'"&amp;"!"&amp;IF($E$2="VALOR MÉDIO (UNITÁRIO)","A5",IF($E$2="MEDIANA (UNITÁRIO)","B5",IF($E$2="MÉDIA SANEADA (UNITÁRIO)","D5","")))),""))))</f>
        <v>65.92</v>
      </c>
    </row>
    <row r="84" spans="1:5" ht="63" customHeight="1" x14ac:dyDescent="0.3">
      <c r="A84" s="93">
        <v>834638</v>
      </c>
      <c r="B84" s="91" t="s">
        <v>258</v>
      </c>
      <c r="C84" s="92" t="s">
        <v>173</v>
      </c>
      <c r="D84" s="90">
        <v>5</v>
      </c>
      <c r="E84" s="83" cm="1">
        <f t="array" aca="1" ref="E84" ca="1">IF(COUNTA(A:A)&lt;3,"",IF(AND($A82&lt;&gt;"",A83=""),"_______________________________",IF($E83="_______________________________","RESPONSÁVEL PELA ELABORAÇÃO",IFERROR(INDIRECT("'"&amp;A84&amp;"'"&amp;"!"&amp;IF($E$2="VALOR MÉDIO (UNITÁRIO)","A5",IF($E$2="MEDIANA (UNITÁRIO)","B5",IF($E$2="MÉDIA SANEADA (UNITÁRIO)","D5","")))),""))))</f>
        <v>26.331428571428575</v>
      </c>
    </row>
    <row r="85" spans="1:5" ht="63" customHeight="1" x14ac:dyDescent="0.3">
      <c r="A85" s="93">
        <v>834640</v>
      </c>
      <c r="B85" s="91" t="s">
        <v>259</v>
      </c>
      <c r="C85" s="92" t="s">
        <v>173</v>
      </c>
      <c r="D85" s="90">
        <v>5</v>
      </c>
      <c r="E85" s="83" cm="1">
        <f t="array" aca="1" ref="E85" ca="1">IF(COUNTA(A:A)&lt;3,"",IF(AND($A83&lt;&gt;"",A84=""),"_______________________________",IF($E84="_______________________________","RESPONSÁVEL PELA ELABORAÇÃO",IFERROR(INDIRECT("'"&amp;A85&amp;"'"&amp;"!"&amp;IF($E$2="VALOR MÉDIO (UNITÁRIO)","A5",IF($E$2="MEDIANA (UNITÁRIO)","B5",IF($E$2="MÉDIA SANEADA (UNITÁRIO)","D5","")))),""))))</f>
        <v>18.82</v>
      </c>
    </row>
    <row r="86" spans="1:5" ht="63" customHeight="1" x14ac:dyDescent="0.3">
      <c r="A86" s="93">
        <v>834641</v>
      </c>
      <c r="B86" s="91" t="s">
        <v>260</v>
      </c>
      <c r="C86" s="92" t="s">
        <v>173</v>
      </c>
      <c r="D86" s="90">
        <v>5</v>
      </c>
      <c r="E86" s="83" cm="1">
        <f t="array" aca="1" ref="E86" ca="1">IF(COUNTA(A:A)&lt;3,"",IF(AND($A84&lt;&gt;"",A85=""),"_______________________________",IF($E85="_______________________________","RESPONSÁVEL PELA ELABORAÇÃO",IFERROR(INDIRECT("'"&amp;A86&amp;"'"&amp;"!"&amp;IF($E$2="VALOR MÉDIO (UNITÁRIO)","A5",IF($E$2="MEDIANA (UNITÁRIO)","B5",IF($E$2="MÉDIA SANEADA (UNITÁRIO)","D5","")))),""))))</f>
        <v>26.400000000000002</v>
      </c>
    </row>
    <row r="87" spans="1:5" ht="63" customHeight="1" x14ac:dyDescent="0.3">
      <c r="A87" s="93">
        <v>3923</v>
      </c>
      <c r="B87" s="91" t="s">
        <v>261</v>
      </c>
      <c r="C87" s="92" t="s">
        <v>173</v>
      </c>
      <c r="D87" s="90">
        <v>2</v>
      </c>
      <c r="E87" s="83" cm="1">
        <f t="array" aca="1" ref="E87" ca="1">IF(COUNTA(A:A)&lt;3,"",IF(AND($A85&lt;&gt;"",A86=""),"_______________________________",IF($E86="_______________________________","RESPONSÁVEL PELA ELABORAÇÃO",IFERROR(INDIRECT("'"&amp;A87&amp;"'"&amp;"!"&amp;IF($E$2="VALOR MÉDIO (UNITÁRIO)","A5",IF($E$2="MEDIANA (UNITÁRIO)","B5",IF($E$2="MÉDIA SANEADA (UNITÁRIO)","D5","")))),""))))</f>
        <v>111.12</v>
      </c>
    </row>
    <row r="88" spans="1:5" ht="63" customHeight="1" x14ac:dyDescent="0.3">
      <c r="A88" s="93">
        <v>834642</v>
      </c>
      <c r="B88" s="91" t="s">
        <v>262</v>
      </c>
      <c r="C88" s="92" t="s">
        <v>173</v>
      </c>
      <c r="D88" s="90">
        <v>2</v>
      </c>
      <c r="E88" s="83" cm="1">
        <f t="array" aca="1" ref="E88" ca="1">IF(COUNTA(A:A)&lt;3,"",IF(AND($A86&lt;&gt;"",A87=""),"_______________________________",IF($E87="_______________________________","RESPONSÁVEL PELA ELABORAÇÃO",IFERROR(INDIRECT("'"&amp;A88&amp;"'"&amp;"!"&amp;IF($E$2="VALOR MÉDIO (UNITÁRIO)","A5",IF($E$2="MEDIANA (UNITÁRIO)","B5",IF($E$2="MÉDIA SANEADA (UNITÁRIO)","D5","")))),""))))</f>
        <v>97.85</v>
      </c>
    </row>
    <row r="89" spans="1:5" ht="63" customHeight="1" x14ac:dyDescent="0.3">
      <c r="A89" s="93">
        <v>834643</v>
      </c>
      <c r="B89" s="91" t="s">
        <v>263</v>
      </c>
      <c r="C89" s="92" t="s">
        <v>173</v>
      </c>
      <c r="D89" s="90">
        <v>300</v>
      </c>
      <c r="E89" s="83" cm="1">
        <f t="array" aca="1" ref="E89" ca="1">IF(COUNTA(A:A)&lt;3,"",IF(AND($A87&lt;&gt;"",A88=""),"_______________________________",IF($E88="_______________________________","RESPONSÁVEL PELA ELABORAÇÃO",IFERROR(INDIRECT("'"&amp;A89&amp;"'"&amp;"!"&amp;IF($E$2="VALOR MÉDIO (UNITÁRIO)","A5",IF($E$2="MEDIANA (UNITÁRIO)","B5",IF($E$2="MÉDIA SANEADA (UNITÁRIO)","D5","")))),""))))</f>
        <v>0.72</v>
      </c>
    </row>
    <row r="90" spans="1:5" ht="63" customHeight="1" x14ac:dyDescent="0.3">
      <c r="A90" s="93">
        <v>4813</v>
      </c>
      <c r="B90" s="91" t="s">
        <v>264</v>
      </c>
      <c r="C90" s="92" t="s">
        <v>173</v>
      </c>
      <c r="D90" s="90">
        <v>8</v>
      </c>
      <c r="E90" s="83" cm="1">
        <f t="array" aca="1" ref="E90" ca="1">IF(COUNTA(A:A)&lt;3,"",IF(AND($A88&lt;&gt;"",A89=""),"_______________________________",IF($E89="_______________________________","RESPONSÁVEL PELA ELABORAÇÃO",IFERROR(INDIRECT("'"&amp;A90&amp;"'"&amp;"!"&amp;IF($E$2="VALOR MÉDIO (UNITÁRIO)","A5",IF($E$2="MEDIANA (UNITÁRIO)","B5",IF($E$2="MÉDIA SANEADA (UNITÁRIO)","D5","")))),""))))</f>
        <v>297.50666666666666</v>
      </c>
    </row>
    <row r="91" spans="1:5" ht="63" customHeight="1" x14ac:dyDescent="0.3">
      <c r="A91" s="93">
        <v>834645</v>
      </c>
      <c r="B91" s="91" t="s">
        <v>265</v>
      </c>
      <c r="C91" s="92" t="s">
        <v>173</v>
      </c>
      <c r="D91" s="90">
        <v>300</v>
      </c>
      <c r="E91" s="83" cm="1">
        <f t="array" aca="1" ref="E91" ca="1">IF(COUNTA(A:A)&lt;3,"",IF(AND($A89&lt;&gt;"",A90=""),"_______________________________",IF($E90="_______________________________","RESPONSÁVEL PELA ELABORAÇÃO",IFERROR(INDIRECT("'"&amp;A91&amp;"'"&amp;"!"&amp;IF($E$2="VALOR MÉDIO (UNITÁRIO)","A5",IF($E$2="MEDIANA (UNITÁRIO)","B5",IF($E$2="MÉDIA SANEADA (UNITÁRIO)","D5","")))),""))))</f>
        <v>15.910000000000002</v>
      </c>
    </row>
    <row r="92" spans="1:5" ht="63" customHeight="1" x14ac:dyDescent="0.3">
      <c r="A92" s="93">
        <v>856147</v>
      </c>
      <c r="B92" s="91" t="s">
        <v>266</v>
      </c>
      <c r="C92" s="92" t="s">
        <v>173</v>
      </c>
      <c r="D92" s="90">
        <v>10</v>
      </c>
      <c r="E92" s="83" cm="1">
        <f t="array" aca="1" ref="E92" ca="1">IF(COUNTA(A:A)&lt;3,"",IF(AND($A90&lt;&gt;"",A91=""),"_______________________________",IF($E91="_______________________________","RESPONSÁVEL PELA ELABORAÇÃO",IFERROR(INDIRECT("'"&amp;A92&amp;"'"&amp;"!"&amp;IF($E$2="VALOR MÉDIO (UNITÁRIO)","A5",IF($E$2="MEDIANA (UNITÁRIO)","B5",IF($E$2="MÉDIA SANEADA (UNITÁRIO)","D5","")))),""))))</f>
        <v>9.9124999999999996</v>
      </c>
    </row>
    <row r="93" spans="1:5" ht="63" customHeight="1" x14ac:dyDescent="0.3">
      <c r="A93" s="93">
        <v>831076</v>
      </c>
      <c r="B93" s="91" t="s">
        <v>267</v>
      </c>
      <c r="C93" s="92" t="s">
        <v>173</v>
      </c>
      <c r="D93" s="90">
        <v>36</v>
      </c>
      <c r="E93" s="83" cm="1">
        <f t="array" aca="1" ref="E93" ca="1">IF(COUNTA(A:A)&lt;3,"",IF(AND($A91&lt;&gt;"",A92=""),"_______________________________",IF($E92="_______________________________","RESPONSÁVEL PELA ELABORAÇÃO",IFERROR(INDIRECT("'"&amp;A93&amp;"'"&amp;"!"&amp;IF($E$2="VALOR MÉDIO (UNITÁRIO)","A5",IF($E$2="MEDIANA (UNITÁRIO)","B5",IF($E$2="MÉDIA SANEADA (UNITÁRIO)","D5","")))),""))))</f>
        <v>25.188333333333333</v>
      </c>
    </row>
    <row r="94" spans="1:5" ht="63" customHeight="1" x14ac:dyDescent="0.3">
      <c r="A94" s="93">
        <v>856150</v>
      </c>
      <c r="B94" s="91" t="s">
        <v>268</v>
      </c>
      <c r="C94" s="92" t="s">
        <v>173</v>
      </c>
      <c r="D94" s="90">
        <v>24</v>
      </c>
      <c r="E94" s="83" cm="1">
        <f t="array" aca="1" ref="E94" ca="1">IF(COUNTA(A:A)&lt;3,"",IF(AND($A92&lt;&gt;"",A93=""),"_______________________________",IF($E93="_______________________________","RESPONSÁVEL PELA ELABORAÇÃO",IFERROR(INDIRECT("'"&amp;A94&amp;"'"&amp;"!"&amp;IF($E$2="VALOR MÉDIO (UNITÁRIO)","A5",IF($E$2="MEDIANA (UNITÁRIO)","B5",IF($E$2="MÉDIA SANEADA (UNITÁRIO)","D5","")))),""))))</f>
        <v>7.5983333333333336</v>
      </c>
    </row>
    <row r="95" spans="1:5" ht="63" customHeight="1" x14ac:dyDescent="0.3">
      <c r="A95" s="93">
        <v>834622</v>
      </c>
      <c r="B95" s="91" t="s">
        <v>269</v>
      </c>
      <c r="C95" s="92" t="s">
        <v>173</v>
      </c>
      <c r="D95" s="90">
        <v>2</v>
      </c>
      <c r="E95" s="83" cm="1">
        <f t="array" aca="1" ref="E95" ca="1">IF(COUNTA(A:A)&lt;3,"",IF(AND($A93&lt;&gt;"",A94=""),"_______________________________",IF($E94="_______________________________","RESPONSÁVEL PELA ELABORAÇÃO",IFERROR(INDIRECT("'"&amp;A95&amp;"'"&amp;"!"&amp;IF($E$2="VALOR MÉDIO (UNITÁRIO)","A5",IF($E$2="MEDIANA (UNITÁRIO)","B5",IF($E$2="MÉDIA SANEADA (UNITÁRIO)","D5","")))),""))))</f>
        <v>757.46166666666659</v>
      </c>
    </row>
    <row r="96" spans="1:5" ht="63" customHeight="1" x14ac:dyDescent="0.3">
      <c r="A96" s="93">
        <v>94</v>
      </c>
      <c r="B96" s="91" t="s">
        <v>1421</v>
      </c>
      <c r="C96" s="92" t="s">
        <v>173</v>
      </c>
      <c r="D96" s="90">
        <v>1500</v>
      </c>
      <c r="E96" s="83" cm="1">
        <f t="array" aca="1" ref="E96" ca="1">IF(COUNTA(A:A)&lt;3,"",IF(AND($A94&lt;&gt;"",A95=""),"_______________________________",IF($E95="_______________________________","RESPONSÁVEL PELA ELABORAÇÃO",IFERROR(INDIRECT("'"&amp;A96&amp;"'"&amp;"!"&amp;IF($E$2="VALOR MÉDIO (UNITÁRIO)","A5",IF($E$2="MEDIANA (UNITÁRIO)","B5",IF($E$2="MÉDIA SANEADA (UNITÁRIO)","D5","")))),""))))</f>
        <v>0</v>
      </c>
    </row>
    <row r="97" spans="1:5" ht="63" customHeight="1" x14ac:dyDescent="0.3">
      <c r="A97" s="93">
        <v>95</v>
      </c>
      <c r="B97" s="91" t="s">
        <v>1422</v>
      </c>
      <c r="C97" s="92" t="s">
        <v>193</v>
      </c>
      <c r="D97" s="90">
        <v>15</v>
      </c>
      <c r="E97" s="83" cm="1">
        <f t="array" aca="1" ref="E97" ca="1">IF(COUNTA(A:A)&lt;3,"",IF(AND($A95&lt;&gt;"",A96=""),"_______________________________",IF($E96="_______________________________","RESPONSÁVEL PELA ELABORAÇÃO",IFERROR(INDIRECT("'"&amp;A97&amp;"'"&amp;"!"&amp;IF($E$2="VALOR MÉDIO (UNITÁRIO)","A5",IF($E$2="MEDIANA (UNITÁRIO)","B5",IF($E$2="MÉDIA SANEADA (UNITÁRIO)","D5","")))),""))))</f>
        <v>64.203333333333333</v>
      </c>
    </row>
    <row r="98" spans="1:5" ht="63" customHeight="1" x14ac:dyDescent="0.3">
      <c r="A98" s="93">
        <v>96</v>
      </c>
      <c r="B98" s="91" t="s">
        <v>1423</v>
      </c>
      <c r="C98" s="92" t="s">
        <v>193</v>
      </c>
      <c r="D98" s="90">
        <v>15</v>
      </c>
      <c r="E98" s="83" cm="1">
        <f t="array" aca="1" ref="E98" ca="1">IF(COUNTA(A:A)&lt;3,"",IF(AND($A96&lt;&gt;"",A97=""),"_______________________________",IF($E97="_______________________________","RESPONSÁVEL PELA ELABORAÇÃO",IFERROR(INDIRECT("'"&amp;A98&amp;"'"&amp;"!"&amp;IF($E$2="VALOR MÉDIO (UNITÁRIO)","A5",IF($E$2="MEDIANA (UNITÁRIO)","B5",IF($E$2="MÉDIA SANEADA (UNITÁRIO)","D5","")))),""))))</f>
        <v>16.723333333333333</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_______________________________</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RESPONSÁVEL PELA ELABORAÇÃO</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352" priority="23">
      <formula>$B3&lt;&gt;""</formula>
    </cfRule>
  </conditionalFormatting>
  <conditionalFormatting sqref="E3:E2292">
    <cfRule type="expression" dxfId="351" priority="36">
      <formula>#REF!&lt;&gt;""</formula>
    </cfRule>
  </conditionalFormatting>
  <conditionalFormatting sqref="E3:E9998">
    <cfRule type="expression" dxfId="350" priority="5">
      <formula>$E1048575="RESPONSÁVEL PELA ELABORAÇÃO"</formula>
    </cfRule>
    <cfRule type="expression" dxfId="349" priority="6">
      <formula>$E3="_______________________________"</formula>
    </cfRule>
  </conditionalFormatting>
  <conditionalFormatting sqref="E3:E5">
    <cfRule type="expression" dxfId="348" priority="50">
      <formula>#REF!="RESPONSÁVEL PELA ELABORAÇÃO"</formula>
    </cfRule>
    <cfRule type="expression" dxfId="347" priority="51">
      <formula>$E3="_______________________________"</formula>
    </cfRule>
  </conditionalFormatting>
  <conditionalFormatting sqref="E6">
    <cfRule type="expression" dxfId="346" priority="54">
      <formula>#REF!="RESPONSÁVEL PELA ELABORAÇÃO"</formula>
    </cfRule>
    <cfRule type="expression" dxfId="345" priority="55">
      <formula>$E6="_______________________________"</formula>
    </cfRule>
  </conditionalFormatting>
  <conditionalFormatting sqref="E2">
    <cfRule type="expression" dxfId="344" priority="58">
      <formula>$E1048572="RESPONSÁVEL PELA ELABORAÇÃO"</formula>
    </cfRule>
    <cfRule type="expression" dxfId="343"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831071'!A2" display="831071" xr:uid="{7475ADC2-97CE-4370-AC86-12400180CF19}"/>
    <hyperlink ref="A4" location="#'830337'!A2" display="830337" xr:uid="{F15D4A08-35EB-4823-834F-E3CCEAD6FD8D}"/>
    <hyperlink ref="A5" location="#'832605'!A2" display="832605" xr:uid="{80B310BF-7C31-4345-9049-4E5508A9E828}"/>
    <hyperlink ref="A6" location="#'6248'!A2" display="6248" xr:uid="{CEAAF74B-B334-4BBF-9CC3-3E526CCB09EE}"/>
    <hyperlink ref="A7" location="#'831096'!A2" display="831096" xr:uid="{A8642736-F3C3-4D99-A2B4-5A6D014D8B87}"/>
    <hyperlink ref="A8" location="#'856137'!A2" display="856137" xr:uid="{B60E2CD4-DE99-4B0A-9320-541EDE1BFC79}"/>
    <hyperlink ref="A9" location="#'829479'!A2" display="829479" xr:uid="{6DBC6140-36E7-43B0-8C25-6BF47764D598}"/>
    <hyperlink ref="A10" location="#'831057'!A2" display="831057" xr:uid="{93C39236-95FD-4422-877E-24F9139FC3C3}"/>
    <hyperlink ref="A11" location="#'834113'!A2" display="834113" xr:uid="{8AE5810B-2DDA-4C87-92E4-28BE6DDF8B6F}"/>
    <hyperlink ref="A12" location="#'854984'!A2" display="854984" xr:uid="{FDB91D25-11D2-484C-AB8E-4B6FA342DD4C}"/>
    <hyperlink ref="A13" location="#'6679'!A2" display="6679" xr:uid="{EB067FBC-9287-4FC5-BB1D-AD7961782986}"/>
    <hyperlink ref="A14" location="#'1460'!A2" display="1460" xr:uid="{96A90456-7BEB-41D9-BA66-8E486A96674D}"/>
    <hyperlink ref="A15" location="#'6262'!A2" display="6262" xr:uid="{4457A642-F11D-4F77-BFD9-DD5227D11D50}"/>
    <hyperlink ref="A16" location="#'854981'!A2" display="854981" xr:uid="{E7979086-7F90-4C93-B5FD-38EB8A535EA3}"/>
    <hyperlink ref="A17" location="#'855386'!A2" display="855386" xr:uid="{B670C847-D279-4F0D-A04D-934ACDA651F2}"/>
    <hyperlink ref="A18" location="#'1066'!A2" display="1066" xr:uid="{274406E0-35DB-4207-BA0F-F6E91336D64C}"/>
    <hyperlink ref="A19" location="#'854980'!A2" display="854980" xr:uid="{CD4D0F50-23F8-4CAC-8557-F18E2F521146}"/>
    <hyperlink ref="A20" location="#'831060'!A2" display="831060" xr:uid="{8997CF02-F248-4BBE-90B2-B80AB1805355}"/>
    <hyperlink ref="A21" location="#'831059'!A2" display="831059" xr:uid="{F4CD8DCA-4C6B-411C-ABA1-E80EB3F04472}"/>
    <hyperlink ref="A22" location="#'831061'!A2" display="831061" xr:uid="{CF12BA4A-A6BA-490B-B6D3-0D2B06AE827D}"/>
    <hyperlink ref="A23" location="#'848'!A2" display="848" xr:uid="{3CE67541-379F-4783-BD30-68CEE40ACCF4}"/>
    <hyperlink ref="A24" location="#'1947'!A2" display="1947" xr:uid="{E9F549AF-B2F3-404C-A61C-809D3DB5D013}"/>
    <hyperlink ref="A25" location="#'831017'!A2" display="831017" xr:uid="{176E260F-8028-44BB-B67F-A3E44A9E9C68}"/>
    <hyperlink ref="A26" location="#'831018'!A2" display="831018" xr:uid="{7D061095-718C-4B35-A9FF-042599CF0F77}"/>
    <hyperlink ref="A27" location="#'831019'!A2" display="831019" xr:uid="{193C0838-15B5-4D3C-A64A-1EA16A5422B5}"/>
    <hyperlink ref="A28" location="#'831020'!A2" display="831020" xr:uid="{1777A223-9463-4BF4-9203-A145A4457FBB}"/>
    <hyperlink ref="A29" location="#'831055'!A2" display="831055" xr:uid="{1B1B36F4-29B4-49E8-8C53-48BD899000FC}"/>
    <hyperlink ref="A30" location="#'831056'!A2" display="831056" xr:uid="{B0E5E27F-3C47-4B3C-8E39-0D00BAC2ECDF}"/>
    <hyperlink ref="A31" location="#'5387'!A2" display="5387" xr:uid="{387D8A9E-69AE-4072-B0EB-DB6DE87A2516}"/>
    <hyperlink ref="A32" location="#'856138'!A2" display="856138" xr:uid="{A502333D-E1E6-473D-B557-7332381EB4D5}"/>
    <hyperlink ref="A33" location="#'829740'!A2" display="829740" xr:uid="{DB47C2DD-8478-4615-B18A-01305A6AAB95}"/>
    <hyperlink ref="A34" location="#'367'!A2" display="367" xr:uid="{8F244C40-A831-4FA9-B0D6-C2483ADC90DD}"/>
    <hyperlink ref="A35" location="#'831065'!A2" display="831065" xr:uid="{95B49E12-8E2C-4C69-ABA5-387F4445C366}"/>
    <hyperlink ref="A36" location="#'831066'!A2" display="831066" xr:uid="{A8D4466F-0FDE-4B49-9EBF-2A643E5D103E}"/>
    <hyperlink ref="A37" location="#'831068'!A2" display="831068" xr:uid="{BA131846-74C5-4A9C-A17A-250199624326}"/>
    <hyperlink ref="A38" location="#'831069'!A2" display="831069" xr:uid="{9491DB49-B0CE-4341-96EE-77EE088F50A2}"/>
    <hyperlink ref="A39" location="#'831070'!A2" display="831070" xr:uid="{03342EDB-A979-4375-A74E-0360A2D95F4F}"/>
    <hyperlink ref="A40" location="#'834573'!A2" display="834573" xr:uid="{72F5360B-665F-4779-9BF7-91702F0B2AF3}"/>
    <hyperlink ref="A41" location="#'834574'!A2" display="834574" xr:uid="{32E9A082-E48A-4890-A4ED-6BC55E5699B7}"/>
    <hyperlink ref="A42" location="#'830'!A2" display="830" xr:uid="{A58EA446-37B1-4A9E-899F-2DAC18349166}"/>
    <hyperlink ref="A43" location="#'834578'!A2" display="834578" xr:uid="{B5460427-F538-46A3-9A7A-C29B3017053A}"/>
    <hyperlink ref="A44" location="#'1825'!A2" display="1825" xr:uid="{AD4115DB-3233-4E94-B069-ABA6A3A9CA0F}"/>
    <hyperlink ref="A45" location="#'856139'!A2" display="856139" xr:uid="{4ED84FB9-1A68-4CDA-8EA3-DF853DFFC1A9}"/>
    <hyperlink ref="A46" location="#'831074'!A2" display="831074" xr:uid="{B7A7A732-298D-4388-8A2D-87AC3EAA95CA}"/>
    <hyperlink ref="A47" location="#'831084'!A2" display="831084" xr:uid="{74F0D4DE-84B6-412B-A144-AA7FFB5D346A}"/>
    <hyperlink ref="A48" location="#'831085'!A2" display="831085" xr:uid="{2C873453-6258-4087-817A-6407A4AA0DE0}"/>
    <hyperlink ref="A49" location="#'831086'!A2" display="831086" xr:uid="{516ABBA7-ECA1-40B7-A38C-73091D2973C0}"/>
    <hyperlink ref="A50" location="#'831087'!A2" display="831087" xr:uid="{BC43E9D7-E55B-4C11-9DBC-E8E7B7E94769}"/>
    <hyperlink ref="A51" location="#'834583'!A2" display="834583" xr:uid="{2E2FEA6A-D49D-4BB0-9F1D-8292361E06B1}"/>
    <hyperlink ref="A52" location="#'831091'!A2" display="831091" xr:uid="{4D5F3153-356E-465F-8F81-B56F8FCB864F}"/>
    <hyperlink ref="A53" location="#'831092'!A2" display="831092" xr:uid="{E2B82768-A0F6-4F5C-A624-662CDC2B56AC}"/>
    <hyperlink ref="A54" location="#'831095'!A2" display="831095" xr:uid="{0B679782-1A97-4A0A-A7E4-CF9A98AFA281}"/>
    <hyperlink ref="A55" location="#'834587'!A2" display="834587" xr:uid="{3A984467-578D-4B28-A08C-492C1E6F375E}"/>
    <hyperlink ref="A56" location="#'3919'!A2" display="3919" xr:uid="{A5E5B418-E623-4221-86DC-AF99A9594A2D}"/>
    <hyperlink ref="A57" location="#'832'!A2" display="832" xr:uid="{73823552-EE70-4584-B24E-B96910488426}"/>
    <hyperlink ref="A58" location="#'830813'!A2" display="830813" xr:uid="{E2F452B7-A471-4D15-8276-96666E7C06CD}"/>
    <hyperlink ref="A59" location="#'831100'!A2" display="831100" xr:uid="{5E261074-217D-43EF-AC9C-ACF1B5E97440}"/>
    <hyperlink ref="A60" location="#'831104'!A2" display="831104" xr:uid="{3DE4EEB0-4F77-4B41-AE32-EA521CC952DB}"/>
    <hyperlink ref="A61" location="#'6677'!A2" display="6677" xr:uid="{59532333-0A53-4BCF-998E-811EC85EBFF1}"/>
    <hyperlink ref="A62" location="#'856140'!A2" display="856140" xr:uid="{C592ED8B-F2E5-4BC4-B968-00D03F7FD43F}"/>
    <hyperlink ref="A63" location="#'1697'!A2" display="1697" xr:uid="{FE12AC85-4A5F-496F-B894-F17AFA263C80}"/>
    <hyperlink ref="A64" location="#'3889'!A2" display="3889" xr:uid="{E1F9D457-242F-42C1-AA82-187956DA6233}"/>
    <hyperlink ref="A65" location="#'831107'!A2" display="831107" xr:uid="{B0873D15-5E71-420C-8E60-22E1F10EBAF1}"/>
    <hyperlink ref="A66" location="#'834589'!A2" display="834589" xr:uid="{79F04470-BBED-4F18-B99F-F45FA2D7A862}"/>
    <hyperlink ref="A67" location="#'831109'!A2" display="831109" xr:uid="{D8E686F3-3015-40B7-A831-54959A8C65F4}"/>
    <hyperlink ref="A68" location="#'831110'!A2" display="831110" xr:uid="{7027ED22-5CC4-4CC8-98F0-95FFE1AAC54F}"/>
    <hyperlink ref="A69" location="#'831111'!A2" display="831111" xr:uid="{4C4EC308-2F46-47F3-A582-7D7407DC6BB4}"/>
    <hyperlink ref="A70" location="#'831112'!A2" display="831112" xr:uid="{8C8AE7D1-FFA4-48A0-9497-662CE76A4DEA}"/>
    <hyperlink ref="A71" location="#'831113'!A2" display="831113" xr:uid="{D115D068-72A6-475A-B97A-810D36BCC89A}"/>
    <hyperlink ref="A72" location="#'831114'!A2" display="831114" xr:uid="{AE360357-C0FA-45B3-A77B-6B92AD288D40}"/>
    <hyperlink ref="A73" location="#'831116'!A2" display="831116" xr:uid="{CE40F2A1-07BC-437D-9B75-414CE8AAA5D7}"/>
    <hyperlink ref="A74" location="#'5044'!A2" display="5044" xr:uid="{B697FE27-083D-4D26-98C7-4180ADE4B81B}"/>
    <hyperlink ref="A75" location="#'831038'!A2" display="831038" xr:uid="{22ED6342-E5EF-466F-BD03-F5AF133FEBA5}"/>
    <hyperlink ref="A76" location="#'831118'!A2" display="831118" xr:uid="{023DD601-8298-48F9-8E2B-9390956E02B6}"/>
    <hyperlink ref="A77" location="#'831119'!A2" display="831119" xr:uid="{F14E0E51-2519-4FFD-89F9-60E5F702CB74}"/>
    <hyperlink ref="A78" location="#'831124'!A2" display="831124" xr:uid="{9E2C7F0A-9F17-447C-99B3-5996D3BD52C7}"/>
    <hyperlink ref="A79" location="#'854267'!A2" display="854267" xr:uid="{5497A57B-C890-4CA3-AEE7-47E57527021C}"/>
    <hyperlink ref="A80" location="#'834613'!A2" display="834613" xr:uid="{3F8D5E56-8B9C-483A-87AA-454084DA2597}"/>
    <hyperlink ref="A81" location="#'834616'!A2" display="834616" xr:uid="{93E843E6-02B5-48D2-A274-1BB6B74C811E}"/>
    <hyperlink ref="A82" location="#'834621'!A2" display="834621" xr:uid="{CA4F26D0-C3F3-4277-82AA-85D3F4630A0D}"/>
    <hyperlink ref="A83" location="#'834106'!A2" display="834106" xr:uid="{8FED46C4-67FA-4CD2-B22A-E245C9F92D60}"/>
    <hyperlink ref="A84" location="#'834638'!A2" display="834638" xr:uid="{366520F8-8E34-4907-8AF9-92302E1999D3}"/>
    <hyperlink ref="A85" location="#'834640'!A2" display="834640" xr:uid="{77CB5007-5DC4-4353-B2CA-AF0DA9D1FB36}"/>
    <hyperlink ref="A86" location="#'834641'!A2" display="834641" xr:uid="{4014A1C6-3EFC-4843-8582-EA890F2E702E}"/>
    <hyperlink ref="A87" location="#'3923'!A2" display="3923" xr:uid="{DE6DE8F3-05DF-4527-BB83-CF3C7F971C35}"/>
    <hyperlink ref="A88" location="#'834642'!A2" display="834642" xr:uid="{FAD48E8E-E8AC-4AC2-A6A5-B6BE246B1974}"/>
    <hyperlink ref="A89" location="#'834643'!A2" display="834643" xr:uid="{8915E3C3-88EF-4C28-A1FD-6F876F953D9B}"/>
    <hyperlink ref="A90" location="#'4813'!A2" display="4813" xr:uid="{4969B9EC-7769-46B0-8851-9AC0F2F36928}"/>
    <hyperlink ref="A91" location="#'834645'!A2" display="834645" xr:uid="{91F1067D-91AD-4E45-BFAA-4D57A32F0635}"/>
    <hyperlink ref="A92" location="#'856147'!A2" display="856147" xr:uid="{43EED4D8-0454-4B8A-82E7-69E5E77A67B4}"/>
    <hyperlink ref="A93" location="#'831076'!A2" display="831076" xr:uid="{6335CCA6-7C89-4031-AC2F-A5F35C883164}"/>
    <hyperlink ref="A94" location="#'856150'!A2" display="856150" xr:uid="{F8713A19-AC95-4DA3-81B8-8400C7D943A2}"/>
    <hyperlink ref="A95" location="#'834622'!A2" display="834622" xr:uid="{B1568ACD-D238-4267-997F-AE52EF417CE6}"/>
    <hyperlink ref="A96" location="'94'!A1" display="'94'!A1" xr:uid="{6290A7B4-CE8B-4570-8A9F-8521FC955680}"/>
    <hyperlink ref="A97" location="'95'!A1" display="'95'!A1" xr:uid="{BE2C51C8-ECB8-4C8D-9A83-C7DBDF1467D5}"/>
    <hyperlink ref="A98" location="'96'!A1" display="'96'!A1" xr:uid="{B781B557-3677-4DB5-89F6-BD4322D8E8C6}"/>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c r="C1" s="132"/>
      <c r="D1" s="133"/>
      <c r="E1" s="9"/>
      <c r="F1" s="2"/>
      <c r="G1" s="1"/>
      <c r="H1" s="2"/>
      <c r="I1" s="2"/>
      <c r="J1" s="2"/>
      <c r="K1" s="3"/>
      <c r="M1" s="3"/>
      <c r="N1" s="3"/>
    </row>
    <row r="2" spans="1:19" s="26" customFormat="1" ht="27" customHeight="1" x14ac:dyDescent="0.25">
      <c r="A2" s="70" t="s">
        <v>26</v>
      </c>
      <c r="B2" s="134"/>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v>
      </c>
      <c r="B5" s="138">
        <f>IFERROR(MEDIAN(B7:B1048576),0)</f>
        <v>0</v>
      </c>
      <c r="C5" s="138"/>
      <c r="D5" s="138">
        <f>IFERROR(AVERAGEIFS(B7:B1048576,B7:B1048576,"&lt;"&amp;(A5+IFERROR(_xlfn.STDEV.S(B7:B1048576),0)),B7:B1048576,"&gt;"&amp;(A5-IFERROR(_xlfn.STDEV.S(B7:B1048576),0))),0)</f>
        <v>0</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35" customHeight="1" x14ac:dyDescent="0.35">
      <c r="A22" s="78" t="s">
        <v>42</v>
      </c>
      <c r="B22" s="79"/>
      <c r="C22" s="79"/>
      <c r="D22" s="80"/>
      <c r="E22" s="80"/>
      <c r="F22" s="81"/>
      <c r="G22" s="64"/>
      <c r="H22" s="64"/>
      <c r="I22" s="64"/>
      <c r="J22" s="64"/>
      <c r="L22" s="82"/>
      <c r="Q22" s="66"/>
      <c r="R22" s="66"/>
      <c r="S22" s="66"/>
    </row>
    <row r="23" spans="1:19" s="61" customFormat="1" ht="35.1" customHeight="1" x14ac:dyDescent="0.3">
      <c r="A23" s="58" t="s">
        <v>32</v>
      </c>
      <c r="B23" s="60" t="s">
        <v>43</v>
      </c>
      <c r="C23" s="59" t="s">
        <v>44</v>
      </c>
      <c r="D23" s="60" t="s">
        <v>45</v>
      </c>
      <c r="E23" s="127" t="s">
        <v>46</v>
      </c>
      <c r="F23" s="128"/>
      <c r="G23" s="68"/>
      <c r="H23" s="68"/>
      <c r="I23" s="68"/>
      <c r="J23" s="68"/>
      <c r="M23" s="62"/>
      <c r="N23" s="62"/>
      <c r="Q23" s="63"/>
      <c r="R23" s="63"/>
      <c r="S23" s="63"/>
    </row>
    <row r="24" spans="1:19" s="33" customFormat="1" ht="54" customHeight="1" x14ac:dyDescent="0.35">
      <c r="A24" s="36"/>
      <c r="B24" s="51"/>
      <c r="C24" s="67"/>
      <c r="D24" s="77"/>
      <c r="E24" s="129"/>
      <c r="F24" s="130"/>
      <c r="G24" s="32"/>
      <c r="H24" s="32"/>
      <c r="I24" s="32"/>
      <c r="J24" s="32"/>
      <c r="L24" s="75"/>
      <c r="M24" s="35"/>
      <c r="N24" s="35"/>
      <c r="Q24" s="34"/>
      <c r="R24" s="34"/>
      <c r="S24" s="34"/>
    </row>
    <row r="25" spans="1:19" s="33" customFormat="1" ht="54" customHeight="1" x14ac:dyDescent="0.35">
      <c r="A25" s="36"/>
      <c r="B25" s="51"/>
      <c r="C25" s="67"/>
      <c r="D25" s="77"/>
      <c r="E25" s="129"/>
      <c r="F25" s="130"/>
      <c r="G25" s="32"/>
      <c r="H25" s="32"/>
      <c r="I25" s="32"/>
      <c r="J25" s="32"/>
      <c r="L25" s="75"/>
      <c r="M25" s="35"/>
      <c r="N25" s="35"/>
      <c r="Q25" s="34"/>
      <c r="R25" s="34"/>
      <c r="S25" s="34"/>
    </row>
    <row r="26" spans="1:19" s="33" customFormat="1" ht="54" customHeight="1" x14ac:dyDescent="0.35">
      <c r="A26" s="36"/>
      <c r="B26" s="51"/>
      <c r="C26" s="67"/>
      <c r="D26" s="77"/>
      <c r="E26" s="129"/>
      <c r="F26" s="130"/>
      <c r="G26" s="32"/>
      <c r="H26" s="32"/>
      <c r="I26" s="32"/>
      <c r="J26" s="32"/>
      <c r="L26" s="75"/>
      <c r="M26" s="35"/>
      <c r="N26" s="35"/>
      <c r="Q26" s="34"/>
      <c r="R26" s="34"/>
      <c r="S26" s="34"/>
    </row>
    <row r="27" spans="1:19" s="33" customFormat="1" ht="54" customHeight="1" x14ac:dyDescent="0.35">
      <c r="A27" s="36"/>
      <c r="B27" s="51"/>
      <c r="C27" s="67"/>
      <c r="D27" s="77"/>
      <c r="E27" s="129"/>
      <c r="F27" s="130"/>
      <c r="G27" s="32"/>
      <c r="H27" s="32"/>
      <c r="I27" s="32"/>
      <c r="J27" s="32"/>
      <c r="L27" s="75"/>
      <c r="M27" s="35"/>
      <c r="N27" s="35"/>
      <c r="Q27" s="34"/>
      <c r="R27" s="34"/>
      <c r="S27" s="34"/>
    </row>
    <row r="28" spans="1:19" s="33" customFormat="1" ht="54" customHeight="1" x14ac:dyDescent="0.35">
      <c r="A28" s="36"/>
      <c r="B28" s="51"/>
      <c r="C28" s="67"/>
      <c r="D28" s="77"/>
      <c r="E28" s="129"/>
      <c r="F28" s="130"/>
      <c r="G28" s="32"/>
      <c r="H28" s="32"/>
      <c r="I28" s="32"/>
      <c r="J28" s="32"/>
      <c r="L28" s="75"/>
      <c r="M28" s="35"/>
      <c r="N28" s="35"/>
      <c r="Q28" s="34"/>
      <c r="R28" s="34"/>
      <c r="S28" s="34"/>
    </row>
    <row r="29" spans="1:19" ht="40.35" customHeight="1" x14ac:dyDescent="0.25">
      <c r="A29" s="72" t="s">
        <v>47</v>
      </c>
      <c r="B29" s="8"/>
      <c r="C29" s="71"/>
      <c r="D29" s="44"/>
      <c r="E29" s="45"/>
      <c r="F29" s="46"/>
      <c r="G29" s="6"/>
      <c r="H29" s="6"/>
      <c r="I29" s="6"/>
      <c r="J29" s="6"/>
      <c r="L29" s="4"/>
      <c r="M29" s="3"/>
      <c r="N29" s="3"/>
      <c r="Q29" s="5"/>
      <c r="R29" s="5"/>
      <c r="S29" s="5"/>
    </row>
    <row r="30" spans="1:19" s="29" customFormat="1" ht="35.1" customHeight="1" x14ac:dyDescent="0.3">
      <c r="A30" s="73" t="s">
        <v>36</v>
      </c>
      <c r="B30" s="74" t="s">
        <v>43</v>
      </c>
      <c r="C30" s="74" t="s">
        <v>48</v>
      </c>
      <c r="D30" s="122" t="s">
        <v>49</v>
      </c>
      <c r="E30" s="122"/>
      <c r="F30" s="123"/>
      <c r="G30" s="37"/>
      <c r="H30" s="37"/>
      <c r="I30" s="37"/>
      <c r="J30" s="37"/>
      <c r="L30" s="38"/>
      <c r="M30" s="30"/>
      <c r="N30" s="30"/>
      <c r="Q30" s="31"/>
      <c r="R30" s="31"/>
      <c r="S30" s="31"/>
    </row>
    <row r="31" spans="1:19" s="29" customFormat="1" ht="54" customHeight="1" x14ac:dyDescent="0.3">
      <c r="A31" s="39" t="s">
        <v>27</v>
      </c>
      <c r="B31" s="51"/>
      <c r="C31" s="52"/>
      <c r="D31" s="124"/>
      <c r="E31" s="125"/>
      <c r="F31" s="126"/>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342" priority="5">
      <formula>$F1="VALOR INCONSISTENTE"</formula>
    </cfRule>
  </conditionalFormatting>
  <conditionalFormatting sqref="A24:D28 G24:J28 A29:J49 A9:J23">
    <cfRule type="expression" dxfId="34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40" priority="3">
      <formula>$F4="VALOR INCONSISTENTE"</formula>
    </cfRule>
  </conditionalFormatting>
  <conditionalFormatting sqref="E24:F24">
    <cfRule type="expression" dxfId="339"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338"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F9503-EEEC-48A2-9D3C-30971BB73506}">
  <sheetPr codeName="Planilha40">
    <pageSetUpPr fitToPage="1"/>
  </sheetPr>
  <dimension ref="A1:S17"/>
  <sheetViews>
    <sheetView showGridLines="0" zoomScale="80" zoomScaleNormal="80" workbookViewId="0">
      <pane ySplit="2" topLeftCell="A3" activePane="bottomLeft" state="frozen"/>
      <selection pane="bottomLeft" activeCell="A10" sqref="A10:J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168</v>
      </c>
      <c r="C1" s="132"/>
      <c r="D1" s="133"/>
      <c r="E1" s="9"/>
      <c r="F1" s="2"/>
      <c r="G1" s="1"/>
      <c r="H1" s="2"/>
      <c r="I1" s="2"/>
      <c r="J1" s="2"/>
      <c r="K1" s="3"/>
      <c r="M1" s="3"/>
      <c r="N1" s="3"/>
    </row>
    <row r="2" spans="1:19" s="26" customFormat="1" ht="27" customHeight="1" x14ac:dyDescent="0.25">
      <c r="A2" s="70" t="s">
        <v>26</v>
      </c>
      <c r="B2" s="134" t="s">
        <v>169</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1.7874999999999999</v>
      </c>
      <c r="B5" s="138">
        <f>IFERROR(MEDIAN(B7:B1048576),0)</f>
        <v>1.675</v>
      </c>
      <c r="C5" s="138"/>
      <c r="D5" s="138">
        <f>IFERROR(AVERAGEIFS(B7:B1048576,B7:B1048576,"&lt;"&amp;(A5+IFERROR(_xlfn.STDEV.S(B7:B1048576),0)),B7:B1048576,"&gt;"&amp;(A5-IFERROR(_xlfn.STDEV.S(B7:B1048576),0))),0)</f>
        <v>1.6166666666666665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270</v>
      </c>
      <c r="B9" s="51">
        <v>1.59</v>
      </c>
      <c r="C9" s="41" t="s">
        <v>271</v>
      </c>
      <c r="D9" s="41" t="s">
        <v>272</v>
      </c>
      <c r="E9" s="42" t="s">
        <v>273</v>
      </c>
      <c r="F9" s="40">
        <v>45342</v>
      </c>
      <c r="G9" s="69" t="s">
        <v>274</v>
      </c>
      <c r="H9" s="41">
        <v>6</v>
      </c>
      <c r="I9" s="41">
        <v>2024</v>
      </c>
      <c r="J9" s="43" t="s">
        <v>275</v>
      </c>
      <c r="L9" s="38"/>
      <c r="M9" s="30"/>
      <c r="N9" s="30"/>
      <c r="Q9" s="31"/>
      <c r="R9" s="31"/>
      <c r="S9" s="31"/>
    </row>
    <row r="10" spans="1:19" s="29" customFormat="1" ht="52.5" customHeight="1" x14ac:dyDescent="0.3">
      <c r="A10" s="36" t="s">
        <v>1399</v>
      </c>
      <c r="B10" s="51">
        <v>1.5</v>
      </c>
      <c r="C10" s="41" t="s">
        <v>276</v>
      </c>
      <c r="D10" s="41" t="s">
        <v>272</v>
      </c>
      <c r="E10" s="42">
        <v>14595725000184</v>
      </c>
      <c r="F10" s="40">
        <v>45630</v>
      </c>
      <c r="G10" s="69" t="s">
        <v>1400</v>
      </c>
      <c r="H10" s="41">
        <v>14</v>
      </c>
      <c r="I10" s="41">
        <v>2024</v>
      </c>
      <c r="J10" s="43" t="s">
        <v>279</v>
      </c>
      <c r="L10" s="38"/>
      <c r="M10" s="30"/>
      <c r="N10" s="30"/>
      <c r="Q10" s="31"/>
      <c r="R10" s="31"/>
      <c r="S10" s="31"/>
    </row>
    <row r="11" spans="1:19" s="29" customFormat="1" ht="52.5" customHeight="1" x14ac:dyDescent="0.3">
      <c r="A11" s="36" t="s">
        <v>562</v>
      </c>
      <c r="B11" s="51">
        <v>2.2999999999999998</v>
      </c>
      <c r="C11" s="41" t="s">
        <v>563</v>
      </c>
      <c r="D11" s="41" t="s">
        <v>272</v>
      </c>
      <c r="E11" s="42" t="s">
        <v>564</v>
      </c>
      <c r="F11" s="40">
        <v>45484</v>
      </c>
      <c r="G11" s="69" t="s">
        <v>565</v>
      </c>
      <c r="H11" s="41">
        <v>119</v>
      </c>
      <c r="I11" s="41">
        <v>2024</v>
      </c>
      <c r="J11" s="43" t="s">
        <v>566</v>
      </c>
      <c r="L11" s="38"/>
      <c r="M11" s="30"/>
      <c r="N11" s="30"/>
      <c r="Q11" s="31"/>
      <c r="R11" s="31"/>
      <c r="S11" s="31"/>
    </row>
    <row r="12" spans="1:19" s="29" customFormat="1" ht="52.5" customHeight="1" x14ac:dyDescent="0.3">
      <c r="A12" s="36" t="s">
        <v>567</v>
      </c>
      <c r="B12" s="51">
        <v>1.76</v>
      </c>
      <c r="C12" s="41" t="s">
        <v>271</v>
      </c>
      <c r="D12" s="41" t="s">
        <v>272</v>
      </c>
      <c r="E12" s="42">
        <v>42040380000138</v>
      </c>
      <c r="F12" s="40">
        <v>45362</v>
      </c>
      <c r="G12" s="69" t="s">
        <v>568</v>
      </c>
      <c r="H12" s="41">
        <v>11</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337" priority="7">
      <formula>$F1="VALOR INCONSISTENTE"</formula>
    </cfRule>
  </conditionalFormatting>
  <conditionalFormatting sqref="A9:J35">
    <cfRule type="expression" dxfId="336"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35" priority="5">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89A26-9864-4CA3-A041-85A5F8087F73}">
  <sheetPr codeName="Planilha41">
    <pageSetUpPr fitToPage="1"/>
  </sheetPr>
  <dimension ref="A1:S17"/>
  <sheetViews>
    <sheetView showGridLines="0" zoomScale="80" zoomScaleNormal="80" workbookViewId="0">
      <pane ySplit="2" topLeftCell="A7" activePane="bottomLeft" state="frozen"/>
      <selection pane="bottomLeft" activeCell="A9" sqref="A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170</v>
      </c>
      <c r="C1" s="132"/>
      <c r="D1" s="133"/>
      <c r="E1" s="9"/>
      <c r="F1" s="2"/>
      <c r="G1" s="1"/>
      <c r="H1" s="2"/>
      <c r="I1" s="2"/>
      <c r="J1" s="2"/>
      <c r="K1" s="3"/>
      <c r="M1" s="3"/>
      <c r="N1" s="3"/>
    </row>
    <row r="2" spans="1:19" s="26" customFormat="1" ht="27" customHeight="1" x14ac:dyDescent="0.25">
      <c r="A2" s="70" t="s">
        <v>26</v>
      </c>
      <c r="B2" s="134" t="s">
        <v>169</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3.8025000000000002</v>
      </c>
      <c r="B5" s="138">
        <f>IFERROR(MEDIAN(B7:B1048576),0)</f>
        <v>3.96</v>
      </c>
      <c r="C5" s="138"/>
      <c r="D5" s="138">
        <f>IFERROR(AVERAGEIFS(B7:B1048576,B7:B1048576,"&lt;"&amp;(A5+IFERROR(_xlfn.STDEV.S(B7:B1048576),0)),B7:B1048576,"&gt;"&amp;(A5-IFERROR(_xlfn.STDEV.S(B7:B1048576),0))),0)</f>
        <v>3.9733333333333332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292</v>
      </c>
      <c r="B9" s="51">
        <v>4</v>
      </c>
      <c r="C9" s="41" t="s">
        <v>271</v>
      </c>
      <c r="D9" s="41" t="s">
        <v>272</v>
      </c>
      <c r="E9" s="42" t="s">
        <v>293</v>
      </c>
      <c r="F9" s="40">
        <v>45342</v>
      </c>
      <c r="G9" s="69" t="s">
        <v>274</v>
      </c>
      <c r="H9" s="41">
        <v>6</v>
      </c>
      <c r="I9" s="41">
        <v>2024</v>
      </c>
      <c r="J9" s="43" t="s">
        <v>275</v>
      </c>
      <c r="L9" s="38"/>
      <c r="M9" s="30"/>
      <c r="N9" s="30"/>
      <c r="Q9" s="31"/>
      <c r="R9" s="31"/>
      <c r="S9" s="31"/>
    </row>
    <row r="10" spans="1:19" s="29" customFormat="1" ht="52.5" customHeight="1" x14ac:dyDescent="0.3">
      <c r="A10" s="36" t="s">
        <v>805</v>
      </c>
      <c r="B10" s="51">
        <v>3.99</v>
      </c>
      <c r="C10" s="41" t="s">
        <v>271</v>
      </c>
      <c r="D10" s="41" t="s">
        <v>272</v>
      </c>
      <c r="E10" s="42">
        <v>25279552000101</v>
      </c>
      <c r="F10" s="40">
        <v>45363</v>
      </c>
      <c r="G10" s="69" t="s">
        <v>324</v>
      </c>
      <c r="H10" s="41">
        <v>4</v>
      </c>
      <c r="I10" s="41">
        <v>2024</v>
      </c>
      <c r="J10" s="43" t="s">
        <v>275</v>
      </c>
      <c r="L10" s="38"/>
      <c r="M10" s="30"/>
      <c r="N10" s="30"/>
      <c r="Q10" s="31"/>
      <c r="R10" s="31"/>
      <c r="S10" s="31"/>
    </row>
    <row r="11" spans="1:19" s="29" customFormat="1" ht="52.5" customHeight="1" x14ac:dyDescent="0.3">
      <c r="A11" s="36" t="s">
        <v>837</v>
      </c>
      <c r="B11" s="51">
        <v>3.93</v>
      </c>
      <c r="C11" s="41" t="s">
        <v>271</v>
      </c>
      <c r="D11" s="41" t="s">
        <v>272</v>
      </c>
      <c r="E11" s="42">
        <v>28643008000195</v>
      </c>
      <c r="F11" s="40">
        <v>45491</v>
      </c>
      <c r="G11" s="69" t="s">
        <v>838</v>
      </c>
      <c r="H11" s="41">
        <v>7</v>
      </c>
      <c r="I11" s="41">
        <v>2024</v>
      </c>
      <c r="J11" s="43" t="s">
        <v>279</v>
      </c>
      <c r="L11" s="38"/>
      <c r="M11" s="30"/>
      <c r="N11" s="30"/>
      <c r="Q11" s="31"/>
      <c r="R11" s="31"/>
      <c r="S11" s="31"/>
    </row>
    <row r="12" spans="1:19" s="29" customFormat="1" ht="52.5" customHeight="1" x14ac:dyDescent="0.3">
      <c r="A12" s="36" t="s">
        <v>299</v>
      </c>
      <c r="B12" s="51">
        <v>3.29</v>
      </c>
      <c r="C12" s="41" t="s">
        <v>300</v>
      </c>
      <c r="D12" s="41" t="s">
        <v>301</v>
      </c>
      <c r="E12" s="42" t="s">
        <v>304</v>
      </c>
      <c r="F12" s="40">
        <v>45518</v>
      </c>
      <c r="G12" s="69" t="s">
        <v>302</v>
      </c>
      <c r="H12" s="41" t="s">
        <v>305</v>
      </c>
      <c r="I12" s="41">
        <v>2024</v>
      </c>
      <c r="J12" s="43" t="s">
        <v>303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334" priority="5">
      <formula>$F1="VALOR INCONSISTENTE"</formula>
    </cfRule>
  </conditionalFormatting>
  <conditionalFormatting sqref="A9:J35">
    <cfRule type="expression" dxfId="33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32"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06343-3CB4-4624-9792-1726806F3BD5}">
  <sheetPr codeName="Planilha42">
    <pageSetUpPr fitToPage="1"/>
  </sheetPr>
  <dimension ref="A1:S17"/>
  <sheetViews>
    <sheetView showGridLines="0" zoomScale="80" zoomScaleNormal="80" workbookViewId="0">
      <pane ySplit="2" topLeftCell="A3" activePane="bottomLeft" state="frozen"/>
      <selection pane="bottomLeft" activeCell="B11" sqref="B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171</v>
      </c>
      <c r="C1" s="132"/>
      <c r="D1" s="133"/>
      <c r="E1" s="9"/>
      <c r="F1" s="2"/>
      <c r="G1" s="1"/>
      <c r="H1" s="2"/>
      <c r="I1" s="2"/>
      <c r="J1" s="2"/>
      <c r="K1" s="3"/>
      <c r="M1" s="3"/>
      <c r="N1" s="3"/>
    </row>
    <row r="2" spans="1:19" s="26" customFormat="1" ht="27" customHeight="1" x14ac:dyDescent="0.25">
      <c r="A2" s="70" t="s">
        <v>26</v>
      </c>
      <c r="B2" s="134" t="s">
        <v>169</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0.9225000000000001</v>
      </c>
      <c r="B5" s="138">
        <f>IFERROR(MEDIAN(B7:B1048576),0)</f>
        <v>0.91999999999999993</v>
      </c>
      <c r="C5" s="138"/>
      <c r="D5" s="138">
        <f>IFERROR(AVERAGEIFS(B7:B1048576,B7:B1048576,"&lt;"&amp;(A5+IFERROR(_xlfn.STDEV.S(B7:B1048576),0)),B7:B1048576,"&gt;"&amp;(A5-IFERROR(_xlfn.STDEV.S(B7:B1048576),0))),0)</f>
        <v>0.91999999999999993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880</v>
      </c>
      <c r="B9" s="51">
        <v>0.89</v>
      </c>
      <c r="C9" s="41" t="s">
        <v>271</v>
      </c>
      <c r="D9" s="41" t="s">
        <v>272</v>
      </c>
      <c r="E9" s="42">
        <v>25279552000101</v>
      </c>
      <c r="F9" s="40">
        <v>45601</v>
      </c>
      <c r="G9" s="69" t="s">
        <v>534</v>
      </c>
      <c r="H9" s="41">
        <v>210</v>
      </c>
      <c r="I9" s="41">
        <v>2024</v>
      </c>
      <c r="J9" s="43" t="s">
        <v>279</v>
      </c>
      <c r="L9" s="38"/>
      <c r="M9" s="30"/>
      <c r="N9" s="30"/>
      <c r="Q9" s="31"/>
      <c r="R9" s="31"/>
      <c r="S9" s="31"/>
    </row>
    <row r="10" spans="1:19" s="29" customFormat="1" ht="52.5" customHeight="1" x14ac:dyDescent="0.3">
      <c r="A10" s="36" t="s">
        <v>881</v>
      </c>
      <c r="B10" s="51">
        <v>0.98</v>
      </c>
      <c r="C10" s="41" t="s">
        <v>284</v>
      </c>
      <c r="D10" s="41" t="s">
        <v>285</v>
      </c>
      <c r="E10" s="42">
        <v>23228076000174</v>
      </c>
      <c r="F10" s="40">
        <v>45371</v>
      </c>
      <c r="G10" s="69" t="s">
        <v>346</v>
      </c>
      <c r="H10" s="41">
        <v>6</v>
      </c>
      <c r="I10" s="41">
        <v>2024</v>
      </c>
      <c r="J10" s="43" t="s">
        <v>287</v>
      </c>
      <c r="L10" s="38"/>
      <c r="M10" s="30"/>
      <c r="N10" s="30"/>
      <c r="Q10" s="31"/>
      <c r="R10" s="31"/>
      <c r="S10" s="31"/>
    </row>
    <row r="11" spans="1:19" s="29" customFormat="1" ht="52.5" customHeight="1" x14ac:dyDescent="0.3">
      <c r="A11" s="36" t="s">
        <v>314</v>
      </c>
      <c r="B11" s="51">
        <v>0.95</v>
      </c>
      <c r="C11" s="41" t="s">
        <v>284</v>
      </c>
      <c r="D11" s="41" t="s">
        <v>285</v>
      </c>
      <c r="E11" s="42" t="s">
        <v>307</v>
      </c>
      <c r="F11" s="40">
        <v>45485</v>
      </c>
      <c r="G11" s="69" t="s">
        <v>315</v>
      </c>
      <c r="H11" s="41">
        <v>8</v>
      </c>
      <c r="I11" s="41">
        <v>2024</v>
      </c>
      <c r="J11" s="43" t="s">
        <v>287</v>
      </c>
      <c r="L11" s="38"/>
      <c r="M11" s="30"/>
      <c r="N11" s="30"/>
      <c r="Q11" s="31"/>
      <c r="R11" s="31"/>
      <c r="S11" s="31"/>
    </row>
    <row r="12" spans="1:19" s="29" customFormat="1" ht="52.5" customHeight="1" x14ac:dyDescent="0.3">
      <c r="A12" s="36" t="s">
        <v>316</v>
      </c>
      <c r="B12" s="51">
        <v>0.87</v>
      </c>
      <c r="C12" s="41" t="s">
        <v>284</v>
      </c>
      <c r="D12" s="41" t="s">
        <v>285</v>
      </c>
      <c r="E12" s="42" t="s">
        <v>273</v>
      </c>
      <c r="F12" s="40">
        <v>45491</v>
      </c>
      <c r="G12" s="69" t="s">
        <v>317</v>
      </c>
      <c r="H12" s="41">
        <v>38</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331" priority="5">
      <formula>$F1="VALOR INCONSISTENTE"</formula>
    </cfRule>
  </conditionalFormatting>
  <conditionalFormatting sqref="A9:J30">
    <cfRule type="expression" dxfId="33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9"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2708F-08EC-4871-85DF-EC562CCBF097}">
  <sheetPr codeName="Planilha43">
    <pageSetUpPr fitToPage="1"/>
  </sheetPr>
  <dimension ref="A1:S17"/>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13.3325</v>
      </c>
      <c r="B5" s="138">
        <f>IFERROR(MEDIAN(B7:B1048576),0)</f>
        <v>13.515000000000001</v>
      </c>
      <c r="C5" s="138"/>
      <c r="D5" s="138">
        <f>IFERROR(AVERAGEIFS(B7:B1048576,B7:B1048576,"&lt;"&amp;(A5+IFERROR(_xlfn.STDEV.S(B7:B1048576),0)),B7:B1048576,"&gt;"&amp;(A5-IFERROR(_xlfn.STDEV.S(B7:B1048576),0))),0)</f>
        <v>13.726666666666667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319</v>
      </c>
      <c r="B9" s="51">
        <v>14</v>
      </c>
      <c r="C9" s="41" t="s">
        <v>320</v>
      </c>
      <c r="D9" s="41" t="s">
        <v>272</v>
      </c>
      <c r="E9" s="42" t="s">
        <v>321</v>
      </c>
      <c r="F9" s="40">
        <v>45566</v>
      </c>
      <c r="G9" s="69" t="s">
        <v>322</v>
      </c>
      <c r="H9" s="41">
        <v>40</v>
      </c>
      <c r="I9" s="41">
        <v>2024</v>
      </c>
      <c r="J9" s="43" t="s">
        <v>279</v>
      </c>
      <c r="L9" s="38"/>
      <c r="M9" s="30"/>
      <c r="N9" s="30"/>
      <c r="Q9" s="31"/>
      <c r="R9" s="31"/>
      <c r="S9" s="31"/>
    </row>
    <row r="10" spans="1:19" s="29" customFormat="1" ht="52.5" customHeight="1" x14ac:dyDescent="0.3">
      <c r="A10" s="36" t="s">
        <v>328</v>
      </c>
      <c r="B10" s="51">
        <v>14.15</v>
      </c>
      <c r="C10" s="41" t="s">
        <v>288</v>
      </c>
      <c r="D10" s="41" t="s">
        <v>285</v>
      </c>
      <c r="E10" s="42" t="s">
        <v>313</v>
      </c>
      <c r="F10" s="40">
        <v>45433</v>
      </c>
      <c r="G10" s="69" t="s">
        <v>318</v>
      </c>
      <c r="H10" s="41">
        <v>17</v>
      </c>
      <c r="I10" s="41">
        <v>2024</v>
      </c>
      <c r="J10" s="43" t="s">
        <v>291</v>
      </c>
      <c r="L10" s="38"/>
      <c r="M10" s="30"/>
      <c r="N10" s="30"/>
      <c r="Q10" s="31"/>
      <c r="R10" s="31"/>
      <c r="S10" s="31"/>
    </row>
    <row r="11" spans="1:19" s="29" customFormat="1" ht="52.5" customHeight="1" x14ac:dyDescent="0.3">
      <c r="A11" s="36" t="s">
        <v>329</v>
      </c>
      <c r="B11" s="51">
        <v>13.03</v>
      </c>
      <c r="C11" s="41" t="s">
        <v>284</v>
      </c>
      <c r="D11" s="41" t="s">
        <v>285</v>
      </c>
      <c r="E11" s="42" t="s">
        <v>294</v>
      </c>
      <c r="F11" s="40">
        <v>45404</v>
      </c>
      <c r="G11" s="69" t="s">
        <v>286</v>
      </c>
      <c r="H11" s="41">
        <v>12</v>
      </c>
      <c r="I11" s="41">
        <v>2024</v>
      </c>
      <c r="J11" s="43" t="s">
        <v>287</v>
      </c>
      <c r="L11" s="38"/>
      <c r="M11" s="30"/>
      <c r="N11" s="30"/>
      <c r="Q11" s="31"/>
      <c r="R11" s="31"/>
      <c r="S11" s="31"/>
    </row>
    <row r="12" spans="1:19" s="29" customFormat="1" ht="52.5" customHeight="1" x14ac:dyDescent="0.3">
      <c r="A12" s="36" t="s">
        <v>331</v>
      </c>
      <c r="B12" s="51">
        <v>12.15</v>
      </c>
      <c r="C12" s="41" t="s">
        <v>284</v>
      </c>
      <c r="D12" s="41" t="s">
        <v>285</v>
      </c>
      <c r="E12" s="42" t="s">
        <v>332</v>
      </c>
      <c r="F12" s="40">
        <v>45449</v>
      </c>
      <c r="G12" s="69" t="s">
        <v>333</v>
      </c>
      <c r="H12" s="41">
        <v>16</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328" priority="5">
      <formula>$F1="VALOR INCONSISTENTE"</formula>
    </cfRule>
  </conditionalFormatting>
  <conditionalFormatting sqref="A9:J35">
    <cfRule type="expression" dxfId="32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6"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61C02-FDBA-49B7-BB6C-5D834BBD1D97}">
  <sheetPr codeName="Planilha44">
    <pageSetUpPr fitToPage="1"/>
  </sheetPr>
  <dimension ref="A1:S17"/>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174</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13.695</v>
      </c>
      <c r="B5" s="138">
        <f>IFERROR(MEDIAN(B7:B1048576),0)</f>
        <v>11.81</v>
      </c>
      <c r="C5" s="138"/>
      <c r="D5" s="138">
        <f>IFERROR(AVERAGEIFS(B7:B1048576,B7:B1048576,"&lt;"&amp;(A5+IFERROR(_xlfn.STDEV.S(B7:B1048576),0)),B7:B1048576,"&gt;"&amp;(A5-IFERROR(_xlfn.STDEV.S(B7:B1048576),0))),0)</f>
        <v>11.346666666666666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342</v>
      </c>
      <c r="B9" s="51">
        <v>20.74</v>
      </c>
      <c r="C9" s="41" t="s">
        <v>284</v>
      </c>
      <c r="D9" s="41" t="s">
        <v>285</v>
      </c>
      <c r="E9" s="42" t="s">
        <v>323</v>
      </c>
      <c r="F9" s="40">
        <v>45342</v>
      </c>
      <c r="G9" s="69" t="s">
        <v>343</v>
      </c>
      <c r="H9" s="41">
        <v>1</v>
      </c>
      <c r="I9" s="41">
        <v>2024</v>
      </c>
      <c r="J9" s="43" t="s">
        <v>287</v>
      </c>
      <c r="L9" s="38"/>
      <c r="M9" s="30"/>
      <c r="N9" s="30"/>
      <c r="Q9" s="31"/>
      <c r="R9" s="31"/>
      <c r="S9" s="31"/>
    </row>
    <row r="10" spans="1:19" s="29" customFormat="1" ht="52.5" customHeight="1" x14ac:dyDescent="0.3">
      <c r="A10" s="36" t="s">
        <v>978</v>
      </c>
      <c r="B10" s="51">
        <v>11.97</v>
      </c>
      <c r="C10" s="41" t="s">
        <v>334</v>
      </c>
      <c r="D10" s="41" t="s">
        <v>272</v>
      </c>
      <c r="E10" s="42">
        <v>47190369000178</v>
      </c>
      <c r="F10" s="40">
        <v>45624</v>
      </c>
      <c r="G10" s="69" t="s">
        <v>979</v>
      </c>
      <c r="H10" s="41">
        <v>137</v>
      </c>
      <c r="I10" s="41">
        <v>2024</v>
      </c>
      <c r="J10" s="43" t="s">
        <v>279</v>
      </c>
      <c r="L10" s="38"/>
      <c r="M10" s="30"/>
      <c r="N10" s="30"/>
      <c r="Q10" s="31"/>
      <c r="R10" s="31"/>
      <c r="S10" s="31"/>
    </row>
    <row r="11" spans="1:19" s="29" customFormat="1" ht="52.5" customHeight="1" x14ac:dyDescent="0.3">
      <c r="A11" s="36" t="s">
        <v>984</v>
      </c>
      <c r="B11" s="51">
        <v>10.42</v>
      </c>
      <c r="C11" s="41" t="s">
        <v>284</v>
      </c>
      <c r="D11" s="41" t="s">
        <v>285</v>
      </c>
      <c r="E11" s="42">
        <v>6974929000106</v>
      </c>
      <c r="F11" s="40">
        <v>45394</v>
      </c>
      <c r="G11" s="69" t="s">
        <v>985</v>
      </c>
      <c r="H11" s="41">
        <v>9</v>
      </c>
      <c r="I11" s="41">
        <v>2024</v>
      </c>
      <c r="J11" s="43" t="s">
        <v>287</v>
      </c>
      <c r="L11" s="38"/>
      <c r="M11" s="30"/>
      <c r="N11" s="30"/>
      <c r="Q11" s="31"/>
      <c r="R11" s="31"/>
      <c r="S11" s="31"/>
    </row>
    <row r="12" spans="1:19" s="29" customFormat="1" ht="52.5" customHeight="1" x14ac:dyDescent="0.3">
      <c r="A12" s="36" t="s">
        <v>973</v>
      </c>
      <c r="B12" s="51">
        <v>11.65</v>
      </c>
      <c r="C12" s="41" t="s">
        <v>276</v>
      </c>
      <c r="D12" s="41" t="s">
        <v>272</v>
      </c>
      <c r="E12" s="42">
        <v>411441000186</v>
      </c>
      <c r="F12" s="40">
        <v>45370</v>
      </c>
      <c r="G12" s="69" t="s">
        <v>363</v>
      </c>
      <c r="H12" s="41">
        <v>11</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325" priority="5">
      <formula>$F1="VALOR INCONSISTENTE"</formula>
    </cfRule>
  </conditionalFormatting>
  <conditionalFormatting sqref="A9:J35">
    <cfRule type="expression" dxfId="32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D0CF4-0EF9-4827-957C-7C8537C025F8}">
  <sheetPr codeName="Planilha45">
    <pageSetUpPr fitToPage="1"/>
  </sheetPr>
  <dimension ref="A1:S18"/>
  <sheetViews>
    <sheetView showGridLines="0" zoomScale="80" zoomScaleNormal="80" workbookViewId="0">
      <pane ySplit="2" topLeftCell="A7"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175</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2.29</v>
      </c>
      <c r="B5" s="138">
        <f>IFERROR(MEDIAN(B7:B1048576),0)</f>
        <v>2.2000000000000002</v>
      </c>
      <c r="C5" s="138"/>
      <c r="D5" s="138">
        <f>IFERROR(AVERAGEIFS(B7:B1048576,B7:B1048576,"&lt;"&amp;(A5+IFERROR(_xlfn.STDEV.S(B7:B1048576),0)),B7:B1048576,"&gt;"&amp;(A5-IFERROR(_xlfn.STDEV.S(B7:B1048576),0))),0)</f>
        <v>2.1950000000000003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347</v>
      </c>
      <c r="B9" s="51">
        <v>2.19</v>
      </c>
      <c r="C9" s="41" t="s">
        <v>271</v>
      </c>
      <c r="D9" s="41" t="s">
        <v>272</v>
      </c>
      <c r="E9" s="42" t="s">
        <v>277</v>
      </c>
      <c r="F9" s="40">
        <v>45404</v>
      </c>
      <c r="G9" s="69" t="s">
        <v>348</v>
      </c>
      <c r="H9" s="41">
        <v>5</v>
      </c>
      <c r="I9" s="41">
        <v>2024</v>
      </c>
      <c r="J9" s="43" t="s">
        <v>279</v>
      </c>
      <c r="L9" s="38"/>
      <c r="M9" s="30"/>
      <c r="N9" s="30"/>
      <c r="Q9" s="31"/>
      <c r="R9" s="31"/>
      <c r="S9" s="31"/>
    </row>
    <row r="10" spans="1:19" s="29" customFormat="1" ht="52.5" customHeight="1" x14ac:dyDescent="0.3">
      <c r="A10" s="36" t="s">
        <v>349</v>
      </c>
      <c r="B10" s="51">
        <v>2.67</v>
      </c>
      <c r="C10" s="41" t="s">
        <v>271</v>
      </c>
      <c r="D10" s="41" t="s">
        <v>272</v>
      </c>
      <c r="E10" s="42" t="s">
        <v>350</v>
      </c>
      <c r="F10" s="40">
        <v>45446</v>
      </c>
      <c r="G10" s="69" t="s">
        <v>351</v>
      </c>
      <c r="H10" s="41">
        <v>27</v>
      </c>
      <c r="I10" s="41">
        <v>2024</v>
      </c>
      <c r="J10" s="43" t="s">
        <v>279</v>
      </c>
      <c r="L10" s="38"/>
      <c r="M10" s="30"/>
      <c r="N10" s="30"/>
      <c r="Q10" s="31"/>
      <c r="R10" s="31"/>
      <c r="S10" s="31"/>
    </row>
    <row r="11" spans="1:19" s="29" customFormat="1" ht="52.5" customHeight="1" x14ac:dyDescent="0.3">
      <c r="A11" s="36" t="s">
        <v>352</v>
      </c>
      <c r="B11" s="51">
        <v>2.2000000000000002</v>
      </c>
      <c r="C11" s="41" t="s">
        <v>271</v>
      </c>
      <c r="D11" s="41" t="s">
        <v>272</v>
      </c>
      <c r="E11" s="42" t="s">
        <v>281</v>
      </c>
      <c r="F11" s="40">
        <v>45370</v>
      </c>
      <c r="G11" s="69" t="s">
        <v>353</v>
      </c>
      <c r="H11" s="41">
        <v>27</v>
      </c>
      <c r="I11" s="41">
        <v>2024</v>
      </c>
      <c r="J11" s="43" t="s">
        <v>279</v>
      </c>
      <c r="L11" s="38"/>
      <c r="M11" s="30"/>
      <c r="N11" s="30"/>
      <c r="Q11" s="31"/>
      <c r="R11" s="31"/>
      <c r="S11" s="31"/>
    </row>
    <row r="12" spans="1:19" s="29" customFormat="1" ht="52.5" customHeight="1" x14ac:dyDescent="0.3">
      <c r="A12" s="36" t="s">
        <v>354</v>
      </c>
      <c r="B12" s="51">
        <v>2.2400000000000002</v>
      </c>
      <c r="C12" s="41" t="s">
        <v>271</v>
      </c>
      <c r="D12" s="41" t="s">
        <v>272</v>
      </c>
      <c r="E12" s="42" t="s">
        <v>294</v>
      </c>
      <c r="F12" s="40">
        <v>45454</v>
      </c>
      <c r="G12" s="69" t="s">
        <v>309</v>
      </c>
      <c r="H12" s="41">
        <v>2</v>
      </c>
      <c r="I12" s="41">
        <v>2024</v>
      </c>
      <c r="J12" s="43" t="s">
        <v>279</v>
      </c>
      <c r="L12" s="38"/>
      <c r="M12" s="30"/>
      <c r="N12" s="30"/>
      <c r="Q12" s="31"/>
      <c r="R12" s="31"/>
      <c r="S12" s="31"/>
    </row>
    <row r="13" spans="1:19" s="29" customFormat="1" ht="52.5" customHeight="1" x14ac:dyDescent="0.3">
      <c r="A13" s="36" t="s">
        <v>355</v>
      </c>
      <c r="B13" s="51">
        <v>2.15</v>
      </c>
      <c r="C13" s="41" t="s">
        <v>169</v>
      </c>
      <c r="D13" s="41" t="s">
        <v>301</v>
      </c>
      <c r="E13" s="42" t="s">
        <v>356</v>
      </c>
      <c r="F13" s="40">
        <v>45392</v>
      </c>
      <c r="G13" s="69" t="s">
        <v>357</v>
      </c>
      <c r="H13" s="41" t="s">
        <v>358</v>
      </c>
      <c r="I13" s="41">
        <v>2024</v>
      </c>
      <c r="J13" s="43" t="s">
        <v>303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322" priority="5">
      <formula>$F1="VALOR INCONSISTENTE"</formula>
    </cfRule>
  </conditionalFormatting>
  <conditionalFormatting sqref="A9:J36">
    <cfRule type="expression" dxfId="32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2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5D1D1-FA6C-4689-99EF-FBDE188A6EB4}">
  <sheetPr codeName="Planilha46">
    <pageSetUpPr fitToPage="1"/>
  </sheetPr>
  <dimension ref="A1:S18"/>
  <sheetViews>
    <sheetView showGridLines="0" zoomScale="80" zoomScaleNormal="80" workbookViewId="0">
      <pane ySplit="2" topLeftCell="A3" activePane="bottomLeft" state="frozen"/>
      <selection pane="bottomLeft" activeCell="A14" sqref="A14"/>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176</v>
      </c>
      <c r="C1" s="132"/>
      <c r="D1" s="133"/>
      <c r="E1" s="9"/>
      <c r="F1" s="2"/>
      <c r="G1" s="1"/>
      <c r="H1" s="2"/>
      <c r="I1" s="2"/>
      <c r="J1" s="2"/>
      <c r="K1" s="3"/>
      <c r="M1" s="3"/>
      <c r="N1" s="3"/>
    </row>
    <row r="2" spans="1:19" s="26" customFormat="1" ht="27" customHeight="1" x14ac:dyDescent="0.25">
      <c r="A2" s="70" t="s">
        <v>26</v>
      </c>
      <c r="B2" s="134" t="s">
        <v>177</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10.062000000000001</v>
      </c>
      <c r="B5" s="138">
        <f>IFERROR(MEDIAN(B7:B1048576),0)</f>
        <v>10.3</v>
      </c>
      <c r="C5" s="138"/>
      <c r="D5" s="138">
        <f>IFERROR(AVERAGEIFS(B7:B1048576,B7:B1048576,"&lt;"&amp;(A5+IFERROR(_xlfn.STDEV.S(B7:B1048576),0)),B7:B1048576,"&gt;"&amp;(A5-IFERROR(_xlfn.STDEV.S(B7:B1048576),0))),0)</f>
        <v>10.202500000000001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359</v>
      </c>
      <c r="B9" s="51">
        <v>10.3</v>
      </c>
      <c r="C9" s="41" t="s">
        <v>271</v>
      </c>
      <c r="D9" s="41" t="s">
        <v>272</v>
      </c>
      <c r="E9" s="42" t="s">
        <v>277</v>
      </c>
      <c r="F9" s="40">
        <v>45460</v>
      </c>
      <c r="G9" s="69" t="s">
        <v>360</v>
      </c>
      <c r="H9" s="41">
        <v>25</v>
      </c>
      <c r="I9" s="41">
        <v>2024</v>
      </c>
      <c r="J9" s="43" t="s">
        <v>279</v>
      </c>
      <c r="L9" s="38"/>
      <c r="M9" s="30"/>
      <c r="N9" s="30"/>
      <c r="Q9" s="31"/>
      <c r="R9" s="31"/>
      <c r="S9" s="31"/>
    </row>
    <row r="10" spans="1:19" s="29" customFormat="1" ht="52.5" customHeight="1" x14ac:dyDescent="0.3">
      <c r="A10" s="36" t="s">
        <v>361</v>
      </c>
      <c r="B10" s="51">
        <v>9.8800000000000008</v>
      </c>
      <c r="C10" s="41" t="s">
        <v>276</v>
      </c>
      <c r="D10" s="41" t="s">
        <v>272</v>
      </c>
      <c r="E10" s="42" t="s">
        <v>277</v>
      </c>
      <c r="F10" s="40">
        <v>45366</v>
      </c>
      <c r="G10" s="69" t="s">
        <v>362</v>
      </c>
      <c r="H10" s="41">
        <v>2</v>
      </c>
      <c r="I10" s="41">
        <v>2024</v>
      </c>
      <c r="J10" s="43" t="s">
        <v>275</v>
      </c>
      <c r="L10" s="38"/>
      <c r="M10" s="30"/>
      <c r="N10" s="30"/>
      <c r="Q10" s="31"/>
      <c r="R10" s="31"/>
      <c r="S10" s="31"/>
    </row>
    <row r="11" spans="1:19" s="29" customFormat="1" ht="52.5" customHeight="1" x14ac:dyDescent="0.3">
      <c r="A11" s="36" t="s">
        <v>364</v>
      </c>
      <c r="B11" s="51">
        <v>10.33</v>
      </c>
      <c r="C11" s="41" t="s">
        <v>276</v>
      </c>
      <c r="D11" s="41" t="s">
        <v>272</v>
      </c>
      <c r="E11" s="42" t="s">
        <v>281</v>
      </c>
      <c r="F11" s="40">
        <v>45478</v>
      </c>
      <c r="G11" s="69" t="s">
        <v>365</v>
      </c>
      <c r="H11" s="41">
        <v>26</v>
      </c>
      <c r="I11" s="41">
        <v>2024</v>
      </c>
      <c r="J11" s="43" t="s">
        <v>279</v>
      </c>
      <c r="L11" s="38"/>
      <c r="M11" s="30"/>
      <c r="N11" s="30"/>
      <c r="Q11" s="31"/>
      <c r="R11" s="31"/>
      <c r="S11" s="31"/>
    </row>
    <row r="12" spans="1:19" s="29" customFormat="1" ht="52.5" customHeight="1" x14ac:dyDescent="0.3">
      <c r="A12" s="36" t="s">
        <v>366</v>
      </c>
      <c r="B12" s="51">
        <v>10.3</v>
      </c>
      <c r="C12" s="41" t="s">
        <v>271</v>
      </c>
      <c r="D12" s="41" t="s">
        <v>272</v>
      </c>
      <c r="E12" s="42" t="s">
        <v>277</v>
      </c>
      <c r="F12" s="40">
        <v>45425</v>
      </c>
      <c r="G12" s="69" t="s">
        <v>353</v>
      </c>
      <c r="H12" s="41">
        <v>61</v>
      </c>
      <c r="I12" s="41">
        <v>2024</v>
      </c>
      <c r="J12" s="43" t="s">
        <v>279</v>
      </c>
      <c r="L12" s="38"/>
      <c r="M12" s="30"/>
      <c r="N12" s="30"/>
      <c r="Q12" s="31"/>
      <c r="R12" s="31"/>
      <c r="S12" s="31"/>
    </row>
    <row r="13" spans="1:19" s="29" customFormat="1" ht="52.5" customHeight="1" x14ac:dyDescent="0.3">
      <c r="A13" s="36" t="s">
        <v>368</v>
      </c>
      <c r="B13" s="51">
        <v>9.5</v>
      </c>
      <c r="C13" s="41" t="s">
        <v>288</v>
      </c>
      <c r="D13" s="41" t="s">
        <v>285</v>
      </c>
      <c r="E13" s="42" t="s">
        <v>369</v>
      </c>
      <c r="F13" s="40">
        <v>45408</v>
      </c>
      <c r="G13" s="69" t="s">
        <v>370</v>
      </c>
      <c r="H13" s="41">
        <v>2</v>
      </c>
      <c r="I13" s="41">
        <v>2024</v>
      </c>
      <c r="J13" s="43" t="s">
        <v>287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319" priority="5">
      <formula>$F1="VALOR INCONSISTENTE"</formula>
    </cfRule>
  </conditionalFormatting>
  <conditionalFormatting sqref="A9:J36">
    <cfRule type="expression" dxfId="3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7"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191FB-8CD1-4FC9-A08F-6F12207DE49E}">
  <sheetPr codeName="Planilha47">
    <pageSetUpPr fitToPage="1"/>
  </sheetPr>
  <dimension ref="A1:S20"/>
  <sheetViews>
    <sheetView showGridLines="0" zoomScale="80" zoomScaleNormal="80" workbookViewId="0">
      <pane ySplit="2" topLeftCell="A3" activePane="bottomLeft" state="frozen"/>
      <selection pane="bottomLeft" activeCell="B16" sqref="B1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8.9228571428571435</v>
      </c>
      <c r="B5" s="138">
        <f>IFERROR(MEDIAN(B7:B1048576),0)</f>
        <v>9.07</v>
      </c>
      <c r="C5" s="138"/>
      <c r="D5" s="138">
        <f>IFERROR(AVERAGEIFS(B7:B1048576,B7:B1048576,"&lt;"&amp;(A5+IFERROR(_xlfn.STDEV.S(B7:B1048576),0)),B7:B1048576,"&gt;"&amp;(A5-IFERROR(_xlfn.STDEV.S(B7:B1048576),0))),0)</f>
        <v>9.5124999999999993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375</v>
      </c>
      <c r="B9" s="51">
        <v>7</v>
      </c>
      <c r="C9" s="41" t="s">
        <v>276</v>
      </c>
      <c r="D9" s="41" t="s">
        <v>272</v>
      </c>
      <c r="E9" s="42" t="s">
        <v>373</v>
      </c>
      <c r="F9" s="40">
        <v>45544</v>
      </c>
      <c r="G9" s="69" t="s">
        <v>376</v>
      </c>
      <c r="H9" s="41">
        <v>68</v>
      </c>
      <c r="I9" s="41">
        <v>2024</v>
      </c>
      <c r="J9" s="43" t="s">
        <v>279</v>
      </c>
      <c r="L9" s="38"/>
      <c r="M9" s="30"/>
      <c r="N9" s="30"/>
      <c r="Q9" s="31"/>
      <c r="R9" s="31"/>
      <c r="S9" s="31"/>
    </row>
    <row r="10" spans="1:19" s="29" customFormat="1" ht="52.5" customHeight="1" x14ac:dyDescent="0.3">
      <c r="A10" s="36" t="s">
        <v>377</v>
      </c>
      <c r="B10" s="51">
        <v>11.26</v>
      </c>
      <c r="C10" s="41" t="s">
        <v>378</v>
      </c>
      <c r="D10" s="41" t="s">
        <v>272</v>
      </c>
      <c r="E10" s="42" t="s">
        <v>379</v>
      </c>
      <c r="F10" s="40">
        <v>45425</v>
      </c>
      <c r="G10" s="69" t="s">
        <v>380</v>
      </c>
      <c r="H10" s="41">
        <v>40</v>
      </c>
      <c r="I10" s="41">
        <v>2024</v>
      </c>
      <c r="J10" s="43" t="s">
        <v>279</v>
      </c>
      <c r="L10" s="38"/>
      <c r="M10" s="30"/>
      <c r="N10" s="30"/>
      <c r="Q10" s="31"/>
      <c r="R10" s="31"/>
      <c r="S10" s="31"/>
    </row>
    <row r="11" spans="1:19" s="29" customFormat="1" ht="52.5" customHeight="1" x14ac:dyDescent="0.3">
      <c r="A11" s="36" t="s">
        <v>383</v>
      </c>
      <c r="B11" s="51">
        <v>9.99</v>
      </c>
      <c r="C11" s="41" t="s">
        <v>334</v>
      </c>
      <c r="D11" s="41" t="s">
        <v>272</v>
      </c>
      <c r="E11" s="42" t="s">
        <v>298</v>
      </c>
      <c r="F11" s="40">
        <v>45560</v>
      </c>
      <c r="G11" s="69" t="s">
        <v>308</v>
      </c>
      <c r="H11" s="41">
        <v>52</v>
      </c>
      <c r="I11" s="41">
        <v>2024</v>
      </c>
      <c r="J11" s="43" t="s">
        <v>279</v>
      </c>
      <c r="L11" s="38"/>
      <c r="M11" s="30"/>
      <c r="N11" s="30"/>
      <c r="Q11" s="31"/>
      <c r="R11" s="31"/>
      <c r="S11" s="31"/>
    </row>
    <row r="12" spans="1:19" s="29" customFormat="1" ht="52.5" customHeight="1" x14ac:dyDescent="0.3">
      <c r="A12" s="36" t="s">
        <v>390</v>
      </c>
      <c r="B12" s="51">
        <v>6.15</v>
      </c>
      <c r="C12" s="41" t="s">
        <v>391</v>
      </c>
      <c r="D12" s="41" t="s">
        <v>285</v>
      </c>
      <c r="E12" s="42" t="s">
        <v>330</v>
      </c>
      <c r="F12" s="40">
        <v>45504</v>
      </c>
      <c r="G12" s="69" t="s">
        <v>372</v>
      </c>
      <c r="H12" s="41">
        <v>21</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890</v>
      </c>
      <c r="B15" s="51">
        <v>8.7899999999999991</v>
      </c>
      <c r="C15" s="67" t="s">
        <v>887</v>
      </c>
      <c r="D15" s="77" t="s">
        <v>891</v>
      </c>
      <c r="E15" s="139" t="s">
        <v>892</v>
      </c>
      <c r="F15" s="130"/>
      <c r="G15" s="32"/>
      <c r="H15" s="32"/>
      <c r="I15" s="32"/>
      <c r="J15" s="32"/>
      <c r="L15" s="75"/>
      <c r="M15" s="35"/>
      <c r="N15" s="35"/>
      <c r="Q15" s="34"/>
      <c r="R15" s="34"/>
      <c r="S15" s="34"/>
    </row>
    <row r="16" spans="1:19" s="33" customFormat="1" ht="54" customHeight="1" x14ac:dyDescent="0.35">
      <c r="A16" s="36" t="s">
        <v>893</v>
      </c>
      <c r="B16" s="51">
        <v>10.199999999999999</v>
      </c>
      <c r="C16" s="67" t="s">
        <v>887</v>
      </c>
      <c r="D16" s="77" t="s">
        <v>894</v>
      </c>
      <c r="E16" s="139" t="s">
        <v>895</v>
      </c>
      <c r="F16" s="130"/>
      <c r="G16" s="32"/>
      <c r="H16" s="32"/>
      <c r="I16" s="32"/>
      <c r="J16" s="32"/>
      <c r="L16" s="75"/>
      <c r="M16" s="35"/>
      <c r="N16" s="35"/>
      <c r="Q16" s="34"/>
      <c r="R16" s="34"/>
      <c r="S16" s="34"/>
    </row>
    <row r="17" spans="1:19" s="33" customFormat="1" ht="54" customHeight="1" x14ac:dyDescent="0.35">
      <c r="A17" s="36" t="s">
        <v>896</v>
      </c>
      <c r="B17" s="51">
        <v>9.07</v>
      </c>
      <c r="C17" s="67" t="s">
        <v>887</v>
      </c>
      <c r="D17" s="77" t="s">
        <v>884</v>
      </c>
      <c r="E17" s="139" t="s">
        <v>897</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316" priority="5">
      <formula>$F1="VALOR INCONSISTENTE"</formula>
    </cfRule>
  </conditionalFormatting>
  <conditionalFormatting sqref="A9:J38">
    <cfRule type="expression" dxfId="31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4" priority="3">
      <formula>$F4="VALOR INCONSISTENTE"</formula>
    </cfRule>
  </conditionalFormatting>
  <hyperlinks>
    <hyperlink ref="E15" r:id="rId1" display="https://www.google.com/url?url=https://www.dentalcremer.com.br/agua-oxigenada-10-volumes-rioquimica-295603.html%3Fsrsltid%3DAfmBOopcNBCoy1XKJPJI8bUN6mfFd7F71eKR9Y-AI7nztYWfCCMsCNEmfTw&amp;rct=j&amp;q=&amp;esrc=s&amp;opi=95576897&amp;sa=U&amp;ved=0ahUKEwizgP-xwJ2LAxWDs5UCHT3CAKkQguUECPYH&amp;usg=AOvVaw2Q6abl_HkBWq-M2Z_O6hkg" xr:uid="{C57D18EF-ABFF-45F8-9B1B-551422E4F466}"/>
    <hyperlink ref="E16" r:id="rId2" display="https://www.google.com/url?url=https://www.essenciabrasileira.com.br/produto/farmax-agua-oxigenada-volume-10-acao-antisseptica-1-litro-2/%3Fsrsltid%3DAfmBOopVFxgGChbgn9xAhEU5b4vkTg9jDtrwUpwK4lTs9dFseT349k9jXDA&amp;rct=j&amp;q=&amp;esrc=s&amp;opi=95576897&amp;sa=U&amp;ved=0ahUKEwizgP-xwJ2LAxWDs5UCHT3CAKkQgOUECIUI&amp;usg=AOvVaw17tqC1BR5Nk-8Ww6rtEz18" xr:uid="{956BD6E5-BCBB-46F8-BCFA-C352A8951D15}"/>
    <hyperlink ref="E17" r:id="rId3" display="https://www.google.com/url?url=https://consultaremedios.com.br/agua-oxigenada-farmax/10-volumes-frasco-com-1l-de-solucao-de-uso-dermatologico-1/p&amp;rct=j&amp;q=&amp;esrc=s&amp;opi=95576897&amp;sa=U&amp;ved=0ahUKEwizgP-xwJ2LAxWDs5UCHT3CAKkQguUECKEI&amp;usg=AOvVaw2rUCnr-QAxTSaWRIjwKcYQ" xr:uid="{4901193D-4E69-420F-BC18-FDF7A4A6F9EE}"/>
  </hyperlinks>
  <pageMargins left="0.4" right="0.4" top="0.6" bottom="0.6" header="0.31496062000000002" footer="0.31496062000000002"/>
  <pageSetup paperSize="9" scale="54" fitToHeight="0" orientation="landscape" cellComments="atEnd" r:id="rId4"/>
  <drawing r:id="rId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81677-EFCD-4CBF-88C8-8B95E140AB98}">
  <sheetPr codeName="Planilha48">
    <pageSetUpPr fitToPage="1"/>
  </sheetPr>
  <dimension ref="A1:S20"/>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179</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4.2542857142857144</v>
      </c>
      <c r="B5" s="138">
        <f>IFERROR(MEDIAN(B7:B1048576),0)</f>
        <v>3.67</v>
      </c>
      <c r="C5" s="138"/>
      <c r="D5" s="138">
        <f>IFERROR(AVERAGEIFS(B7:B1048576,B7:B1048576,"&lt;"&amp;(A5+IFERROR(_xlfn.STDEV.S(B7:B1048576),0)),B7:B1048576,"&gt;"&amp;(A5-IFERROR(_xlfn.STDEV.S(B7:B1048576),0))),0)</f>
        <v>3.6539999999999999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394</v>
      </c>
      <c r="B9" s="51">
        <v>3.46</v>
      </c>
      <c r="C9" s="41" t="s">
        <v>276</v>
      </c>
      <c r="D9" s="41" t="s">
        <v>272</v>
      </c>
      <c r="E9" s="42" t="s">
        <v>281</v>
      </c>
      <c r="F9" s="40">
        <v>45377</v>
      </c>
      <c r="G9" s="69" t="s">
        <v>278</v>
      </c>
      <c r="H9" s="41">
        <v>26</v>
      </c>
      <c r="I9" s="41">
        <v>2024</v>
      </c>
      <c r="J9" s="43" t="s">
        <v>279</v>
      </c>
      <c r="L9" s="38"/>
      <c r="M9" s="30"/>
      <c r="N9" s="30"/>
      <c r="Q9" s="31"/>
      <c r="R9" s="31"/>
      <c r="S9" s="31"/>
    </row>
    <row r="10" spans="1:19" s="29" customFormat="1" ht="52.5" customHeight="1" x14ac:dyDescent="0.3">
      <c r="A10" s="36" t="s">
        <v>395</v>
      </c>
      <c r="B10" s="51">
        <v>3.49</v>
      </c>
      <c r="C10" s="41" t="s">
        <v>276</v>
      </c>
      <c r="D10" s="41" t="s">
        <v>272</v>
      </c>
      <c r="E10" s="42" t="s">
        <v>277</v>
      </c>
      <c r="F10" s="40">
        <v>45561</v>
      </c>
      <c r="G10" s="69" t="s">
        <v>396</v>
      </c>
      <c r="H10" s="41">
        <v>22</v>
      </c>
      <c r="I10" s="41">
        <v>2024</v>
      </c>
      <c r="J10" s="43" t="s">
        <v>279</v>
      </c>
      <c r="L10" s="38"/>
      <c r="M10" s="30"/>
      <c r="N10" s="30"/>
      <c r="Q10" s="31"/>
      <c r="R10" s="31"/>
      <c r="S10" s="31"/>
    </row>
    <row r="11" spans="1:19" s="29" customFormat="1" ht="52.5" customHeight="1" x14ac:dyDescent="0.3">
      <c r="A11" s="36" t="s">
        <v>399</v>
      </c>
      <c r="B11" s="51">
        <v>3.67</v>
      </c>
      <c r="C11" s="41" t="s">
        <v>173</v>
      </c>
      <c r="D11" s="41" t="s">
        <v>301</v>
      </c>
      <c r="E11" s="42" t="s">
        <v>381</v>
      </c>
      <c r="F11" s="40">
        <v>45595</v>
      </c>
      <c r="G11" s="69" t="s">
        <v>400</v>
      </c>
      <c r="H11" s="41" t="s">
        <v>401</v>
      </c>
      <c r="I11" s="41">
        <v>2024</v>
      </c>
      <c r="J11" s="43" t="s">
        <v>303</v>
      </c>
      <c r="L11" s="38"/>
      <c r="M11" s="30"/>
      <c r="N11" s="30"/>
      <c r="Q11" s="31"/>
      <c r="R11" s="31"/>
      <c r="S11" s="31"/>
    </row>
    <row r="12" spans="1:19" s="29" customFormat="1" ht="52.5" customHeight="1" x14ac:dyDescent="0.3">
      <c r="A12" s="36" t="s">
        <v>402</v>
      </c>
      <c r="B12" s="51">
        <v>4</v>
      </c>
      <c r="C12" s="41" t="s">
        <v>403</v>
      </c>
      <c r="D12" s="41" t="s">
        <v>301</v>
      </c>
      <c r="E12" s="42" t="s">
        <v>404</v>
      </c>
      <c r="F12" s="40">
        <v>45320</v>
      </c>
      <c r="G12" s="69" t="s">
        <v>405</v>
      </c>
      <c r="H12" s="41" t="s">
        <v>406</v>
      </c>
      <c r="I12" s="41">
        <v>2024</v>
      </c>
      <c r="J12" s="43" t="s">
        <v>388</v>
      </c>
      <c r="L12" s="38"/>
      <c r="M12" s="30"/>
      <c r="N12" s="30"/>
      <c r="Q12" s="31"/>
      <c r="R12" s="31"/>
      <c r="S12" s="31"/>
    </row>
    <row r="13" spans="1:19" s="29" customFormat="1" ht="52.5" customHeight="1" x14ac:dyDescent="0.3">
      <c r="A13" s="36" t="s">
        <v>407</v>
      </c>
      <c r="B13" s="51">
        <v>3.65</v>
      </c>
      <c r="C13" s="41" t="s">
        <v>334</v>
      </c>
      <c r="D13" s="41" t="s">
        <v>301</v>
      </c>
      <c r="E13" s="42" t="s">
        <v>344</v>
      </c>
      <c r="F13" s="40">
        <v>45310</v>
      </c>
      <c r="G13" s="69" t="s">
        <v>408</v>
      </c>
      <c r="H13" s="41" t="s">
        <v>409</v>
      </c>
      <c r="I13" s="41">
        <v>2024</v>
      </c>
      <c r="J13" s="43" t="s">
        <v>388</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899</v>
      </c>
      <c r="B16" s="51">
        <v>5.89</v>
      </c>
      <c r="C16" s="67" t="s">
        <v>898</v>
      </c>
      <c r="D16" s="77" t="s">
        <v>900</v>
      </c>
      <c r="E16" s="139" t="s">
        <v>901</v>
      </c>
      <c r="F16" s="130"/>
      <c r="G16" s="32"/>
      <c r="H16" s="32"/>
      <c r="I16" s="32"/>
      <c r="J16" s="32"/>
      <c r="L16" s="75"/>
      <c r="M16" s="35"/>
      <c r="N16" s="35"/>
      <c r="Q16" s="34"/>
      <c r="R16" s="34"/>
      <c r="S16" s="34"/>
    </row>
    <row r="17" spans="1:19" s="33" customFormat="1" ht="54" customHeight="1" x14ac:dyDescent="0.35">
      <c r="A17" s="36" t="s">
        <v>902</v>
      </c>
      <c r="B17" s="51">
        <v>5.62</v>
      </c>
      <c r="C17" s="67" t="s">
        <v>898</v>
      </c>
      <c r="D17" s="77" t="s">
        <v>903</v>
      </c>
      <c r="E17" s="139" t="s">
        <v>904</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313" priority="5">
      <formula>$F1="VALOR INCONSISTENTE"</formula>
    </cfRule>
  </conditionalFormatting>
  <conditionalFormatting sqref="A9:J38">
    <cfRule type="expression" dxfId="31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1" priority="3">
      <formula>$F4="VALOR INCONSISTENTE"</formula>
    </cfRule>
  </conditionalFormatting>
  <hyperlinks>
    <hyperlink ref="E16" r:id="rId1" display="https://www.google.com/url?url=https://loja.suturasonline.com.br/medicamentos/soro-fisiologico-0-9-100ml-fresenius%3Fparceiro%3D6025%26srsltid%3DAfmBOoq5ARXzc2JK819GXPWsWKLqoxo9FsyOxuqKm0cimsGyO3wy-BERz9g&amp;rct=j&amp;q=&amp;esrc=s&amp;opi=95576897&amp;sa=U&amp;ved=0ahUKEwigpYvAwJ2LAxXGqpUCHZlCDogQguUECLEH&amp;usg=AOvVaw1XHqfGP1irZ3OR1Fa1kPAV" xr:uid="{EEA54ACF-DE9E-4C02-8B98-9F6AD0CA0AC4}"/>
    <hyperlink ref="E17" r:id="rId2" display="https://www.google.com/url?url=https://www.medserv-sp.com.br/product-page/soro-fisiol%25C3%25B3gico-09-bolsa-100ml--jp-ind%25C3%25BAstria%3Futm_source%3Dgoogle%26utm_medium%3Dwix_google_feed%26utm_campaign%3Dfreelistings%26srsltid%3DAfmBOop_u68906qxv36s3qVd9y9eic0Spyw1ParSawYY-lt7Kv_20mOCS-E&amp;rct=j&amp;q=&amp;esrc=s&amp;opi=95576897&amp;sa=U&amp;ved=0ahUKEwigpYvAwJ2LAxXGqpUCHZlCDogQgOUECMwH&amp;usg=AOvVaw2qiot9oTqBoFmTx35LOJVl" xr:uid="{61C2AD12-B381-48F7-B591-AF442858C9B4}"/>
  </hyperlinks>
  <pageMargins left="0.4" right="0.4" top="0.6" bottom="0.6" header="0.31496062000000002" footer="0.31496062000000002"/>
  <pageSetup paperSize="9" scale="54" fitToHeight="0" orientation="landscape" cellComments="atEnd"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BE1AA-A3C4-42ED-9813-763FFE028DC4}">
  <sheetPr codeName="Planilha49">
    <pageSetUpPr fitToPage="1"/>
  </sheetPr>
  <dimension ref="A1:S20"/>
  <sheetViews>
    <sheetView showGridLines="0" zoomScale="80" zoomScaleNormal="80" workbookViewId="0">
      <pane ySplit="2" topLeftCell="A7"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180</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5.6785714285714288</v>
      </c>
      <c r="B5" s="138">
        <f>IFERROR(MEDIAN(B7:B1048576),0)</f>
        <v>5.78</v>
      </c>
      <c r="C5" s="138"/>
      <c r="D5" s="138">
        <f>IFERROR(AVERAGEIFS(B7:B1048576,B7:B1048576,"&lt;"&amp;(A5+IFERROR(_xlfn.STDEV.S(B7:B1048576),0)),B7:B1048576,"&gt;"&amp;(A5-IFERROR(_xlfn.STDEV.S(B7:B1048576),0))),0)</f>
        <v>5.6959999999999997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415</v>
      </c>
      <c r="B9" s="51">
        <v>6.68</v>
      </c>
      <c r="C9" s="41" t="s">
        <v>276</v>
      </c>
      <c r="D9" s="41" t="s">
        <v>272</v>
      </c>
      <c r="E9" s="42" t="s">
        <v>416</v>
      </c>
      <c r="F9" s="40">
        <v>45425</v>
      </c>
      <c r="G9" s="69" t="s">
        <v>417</v>
      </c>
      <c r="H9" s="41">
        <v>18</v>
      </c>
      <c r="I9" s="41">
        <v>2024</v>
      </c>
      <c r="J9" s="43" t="s">
        <v>279</v>
      </c>
      <c r="L9" s="38"/>
      <c r="M9" s="30"/>
      <c r="N9" s="30"/>
      <c r="Q9" s="31"/>
      <c r="R9" s="31"/>
      <c r="S9" s="31"/>
    </row>
    <row r="10" spans="1:19" s="29" customFormat="1" ht="52.5" customHeight="1" x14ac:dyDescent="0.3">
      <c r="A10" s="36" t="s">
        <v>418</v>
      </c>
      <c r="B10" s="51">
        <v>4.37</v>
      </c>
      <c r="C10" s="41" t="s">
        <v>276</v>
      </c>
      <c r="D10" s="41" t="s">
        <v>272</v>
      </c>
      <c r="E10" s="42" t="s">
        <v>413</v>
      </c>
      <c r="F10" s="40">
        <v>45474</v>
      </c>
      <c r="G10" s="69" t="s">
        <v>419</v>
      </c>
      <c r="H10" s="41">
        <v>22</v>
      </c>
      <c r="I10" s="41">
        <v>2024</v>
      </c>
      <c r="J10" s="43" t="s">
        <v>279</v>
      </c>
      <c r="L10" s="38"/>
      <c r="M10" s="30"/>
      <c r="N10" s="30"/>
      <c r="Q10" s="31"/>
      <c r="R10" s="31"/>
      <c r="S10" s="31"/>
    </row>
    <row r="11" spans="1:19" s="29" customFormat="1" ht="52.5" customHeight="1" x14ac:dyDescent="0.3">
      <c r="A11" s="36" t="s">
        <v>420</v>
      </c>
      <c r="B11" s="51">
        <v>4.62</v>
      </c>
      <c r="C11" s="41" t="s">
        <v>276</v>
      </c>
      <c r="D11" s="41" t="s">
        <v>272</v>
      </c>
      <c r="E11" s="42" t="s">
        <v>421</v>
      </c>
      <c r="F11" s="40">
        <v>45573</v>
      </c>
      <c r="G11" s="69" t="s">
        <v>338</v>
      </c>
      <c r="H11" s="41">
        <v>111</v>
      </c>
      <c r="I11" s="41">
        <v>2024</v>
      </c>
      <c r="J11" s="43" t="s">
        <v>279</v>
      </c>
      <c r="L11" s="38"/>
      <c r="M11" s="30"/>
      <c r="N11" s="30"/>
      <c r="Q11" s="31"/>
      <c r="R11" s="31"/>
      <c r="S11" s="31"/>
    </row>
    <row r="12" spans="1:19" s="29" customFormat="1" ht="52.5" customHeight="1" x14ac:dyDescent="0.3">
      <c r="A12" s="36" t="s">
        <v>422</v>
      </c>
      <c r="B12" s="51">
        <v>5.78</v>
      </c>
      <c r="C12" s="41" t="s">
        <v>177</v>
      </c>
      <c r="D12" s="41" t="s">
        <v>301</v>
      </c>
      <c r="E12" s="42" t="s">
        <v>423</v>
      </c>
      <c r="F12" s="40">
        <v>45327</v>
      </c>
      <c r="G12" s="69" t="s">
        <v>424</v>
      </c>
      <c r="H12" s="41" t="s">
        <v>425</v>
      </c>
      <c r="I12" s="41">
        <v>2024</v>
      </c>
      <c r="J12" s="43" t="s">
        <v>303</v>
      </c>
      <c r="L12" s="38"/>
      <c r="M12" s="30"/>
      <c r="N12" s="30"/>
      <c r="Q12" s="31"/>
      <c r="R12" s="31"/>
      <c r="S12" s="31"/>
    </row>
    <row r="13" spans="1:19" s="29" customFormat="1" ht="52.5" customHeight="1" x14ac:dyDescent="0.3">
      <c r="A13" s="36" t="s">
        <v>426</v>
      </c>
      <c r="B13" s="51">
        <v>4.5999999999999996</v>
      </c>
      <c r="C13" s="41" t="s">
        <v>334</v>
      </c>
      <c r="D13" s="41" t="s">
        <v>301</v>
      </c>
      <c r="E13" s="42" t="s">
        <v>344</v>
      </c>
      <c r="F13" s="40">
        <v>45310</v>
      </c>
      <c r="G13" s="69" t="s">
        <v>408</v>
      </c>
      <c r="H13" s="41" t="s">
        <v>409</v>
      </c>
      <c r="I13" s="41">
        <v>2024</v>
      </c>
      <c r="J13" s="43" t="s">
        <v>388</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905</v>
      </c>
      <c r="B16" s="51">
        <v>6.9</v>
      </c>
      <c r="C16" s="67" t="s">
        <v>898</v>
      </c>
      <c r="D16" s="77" t="s">
        <v>906</v>
      </c>
      <c r="E16" s="139" t="s">
        <v>907</v>
      </c>
      <c r="F16" s="130"/>
      <c r="G16" s="32"/>
      <c r="H16" s="32"/>
      <c r="I16" s="32"/>
      <c r="J16" s="32"/>
      <c r="L16" s="75"/>
      <c r="M16" s="35"/>
      <c r="N16" s="35"/>
      <c r="Q16" s="34"/>
      <c r="R16" s="34"/>
      <c r="S16" s="34"/>
    </row>
    <row r="17" spans="1:19" s="33" customFormat="1" ht="54" customHeight="1" x14ac:dyDescent="0.35">
      <c r="A17" s="36" t="s">
        <v>908</v>
      </c>
      <c r="B17" s="51">
        <v>6.8</v>
      </c>
      <c r="C17" s="67" t="s">
        <v>898</v>
      </c>
      <c r="D17" s="77" t="s">
        <v>909</v>
      </c>
      <c r="E17" s="139" t="s">
        <v>910</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310" priority="5">
      <formula>$F1="VALOR INCONSISTENTE"</formula>
    </cfRule>
  </conditionalFormatting>
  <conditionalFormatting sqref="A9:J38">
    <cfRule type="expression" dxfId="30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8" priority="3">
      <formula>$F4="VALOR INCONSISTENTE"</formula>
    </cfRule>
  </conditionalFormatting>
  <hyperlinks>
    <hyperlink ref="E16" r:id="rId1" display="https://www.google.com/url?url=https://terramateragro.com.br/produtos/soro-fisiologico/%3Fvariant%3D782732329%26pf%3Dmc%26srsltid%3DAfmBOopZrk-IdnFPe9FuUBmh_FeXUDbmaZK-2qrI3QbkaOvy2WrCNArYUOA&amp;rct=j&amp;q=&amp;esrc=s&amp;opi=95576897&amp;sa=U&amp;ved=0ahUKEwi66bfGwJ2LAxWwppUCHZ2rGhgQgOUECIIH&amp;usg=AOvVaw2jG5IGMNKdzauyQodSM-tL" xr:uid="{620C2A36-3CF0-4293-835F-4A250BB3C2EA}"/>
    <hyperlink ref="E17" r:id="rId2" display="https://www.google.com/url?url=https://www.agroshopng.com.br/produtos/soro-fisiologico-09-250ml-para-reposicao-de-eletrolitos/%3Fsrsltid%3DAfmBOorHr_IeiSX_Z_CSbj4tC6cB1agvBJ9YmUsoaXU1MAoIBlXDYQi-1sU&amp;rct=j&amp;q=&amp;esrc=s&amp;opi=95576897&amp;sa=U&amp;ved=0ahUKEwi66bfGwJ2LAxWwppUCHZ2rGhgQgOUECJoH&amp;usg=AOvVaw1aOU894XpXkDucbm_x68op" xr:uid="{74448DCC-A193-4704-81C3-9B81C5D0B9B0}"/>
  </hyperlinks>
  <pageMargins left="0.4" right="0.4" top="0.6" bottom="0.6" header="0.31496062000000002" footer="0.31496062000000002"/>
  <pageSetup paperSize="9" scale="54" fitToHeight="0" orientation="landscape" cellComments="atEnd"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92105-DCEC-4778-873E-89D010D4102D}">
  <sheetPr codeName="Planilha50">
    <pageSetUpPr fitToPage="1"/>
  </sheetPr>
  <dimension ref="A1:S19"/>
  <sheetViews>
    <sheetView showGridLines="0" zoomScale="80" zoomScaleNormal="80" workbookViewId="0">
      <pane ySplit="2" topLeftCell="A7" activePane="bottomLeft" state="frozen"/>
      <selection pane="bottomLeft" activeCell="A14" sqref="A14"/>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5.2366666666666664</v>
      </c>
      <c r="B5" s="138">
        <f>IFERROR(MEDIAN(B7:B1048576),0)</f>
        <v>5.0949999999999998</v>
      </c>
      <c r="C5" s="138"/>
      <c r="D5" s="138">
        <f>IFERROR(AVERAGEIFS(B7:B1048576,B7:B1048576,"&lt;"&amp;(A5+IFERROR(_xlfn.STDEV.S(B7:B1048576),0)),B7:B1048576,"&gt;"&amp;(A5-IFERROR(_xlfn.STDEV.S(B7:B1048576),0))),0)</f>
        <v>5.0880000000000001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427</v>
      </c>
      <c r="B9" s="51">
        <v>5.09</v>
      </c>
      <c r="C9" s="41" t="s">
        <v>334</v>
      </c>
      <c r="D9" s="41" t="s">
        <v>272</v>
      </c>
      <c r="E9" s="42" t="s">
        <v>410</v>
      </c>
      <c r="F9" s="40">
        <v>45448</v>
      </c>
      <c r="G9" s="69" t="s">
        <v>367</v>
      </c>
      <c r="H9" s="41">
        <v>20</v>
      </c>
      <c r="I9" s="41">
        <v>2024</v>
      </c>
      <c r="J9" s="43" t="s">
        <v>279</v>
      </c>
      <c r="L9" s="38"/>
      <c r="M9" s="30"/>
      <c r="N9" s="30"/>
      <c r="Q9" s="31"/>
      <c r="R9" s="31"/>
      <c r="S9" s="31"/>
    </row>
    <row r="10" spans="1:19" s="29" customFormat="1" ht="52.5" customHeight="1" x14ac:dyDescent="0.3">
      <c r="A10" s="36" t="s">
        <v>428</v>
      </c>
      <c r="B10" s="51">
        <v>5.98</v>
      </c>
      <c r="C10" s="41" t="s">
        <v>276</v>
      </c>
      <c r="D10" s="41" t="s">
        <v>272</v>
      </c>
      <c r="E10" s="42" t="s">
        <v>421</v>
      </c>
      <c r="F10" s="40">
        <v>45573</v>
      </c>
      <c r="G10" s="69" t="s">
        <v>338</v>
      </c>
      <c r="H10" s="41">
        <v>111</v>
      </c>
      <c r="I10" s="41">
        <v>2024</v>
      </c>
      <c r="J10" s="43" t="s">
        <v>279</v>
      </c>
      <c r="L10" s="38"/>
      <c r="M10" s="30"/>
      <c r="N10" s="30"/>
      <c r="Q10" s="31"/>
      <c r="R10" s="31"/>
      <c r="S10" s="31"/>
    </row>
    <row r="11" spans="1:19" s="29" customFormat="1" ht="52.5" customHeight="1" x14ac:dyDescent="0.3">
      <c r="A11" s="36" t="s">
        <v>429</v>
      </c>
      <c r="B11" s="51">
        <v>5.05</v>
      </c>
      <c r="C11" s="41" t="s">
        <v>276</v>
      </c>
      <c r="D11" s="41" t="s">
        <v>272</v>
      </c>
      <c r="E11" s="42" t="s">
        <v>277</v>
      </c>
      <c r="F11" s="40">
        <v>45378</v>
      </c>
      <c r="G11" s="69" t="s">
        <v>311</v>
      </c>
      <c r="H11" s="41">
        <v>1</v>
      </c>
      <c r="I11" s="41">
        <v>2024</v>
      </c>
      <c r="J11" s="43" t="s">
        <v>275</v>
      </c>
      <c r="L11" s="38"/>
      <c r="M11" s="30"/>
      <c r="N11" s="30"/>
      <c r="Q11" s="31"/>
      <c r="R11" s="31"/>
      <c r="S11" s="31"/>
    </row>
    <row r="12" spans="1:19" s="29" customFormat="1" ht="52.5" customHeight="1" x14ac:dyDescent="0.3">
      <c r="A12" s="36" t="s">
        <v>431</v>
      </c>
      <c r="B12" s="51">
        <v>5.0999999999999996</v>
      </c>
      <c r="C12" s="41" t="s">
        <v>276</v>
      </c>
      <c r="D12" s="41" t="s">
        <v>272</v>
      </c>
      <c r="E12" s="42" t="s">
        <v>413</v>
      </c>
      <c r="F12" s="40">
        <v>45391</v>
      </c>
      <c r="G12" s="69" t="s">
        <v>432</v>
      </c>
      <c r="H12" s="41">
        <v>25</v>
      </c>
      <c r="I12" s="41">
        <v>2024</v>
      </c>
      <c r="J12" s="43" t="s">
        <v>279</v>
      </c>
      <c r="L12" s="38"/>
      <c r="M12" s="30"/>
      <c r="N12" s="30"/>
      <c r="Q12" s="31"/>
      <c r="R12" s="31"/>
      <c r="S12" s="31"/>
    </row>
    <row r="13" spans="1:19" s="29" customFormat="1" ht="52.5" customHeight="1" x14ac:dyDescent="0.3">
      <c r="A13" s="36" t="s">
        <v>433</v>
      </c>
      <c r="B13" s="51">
        <v>5.2</v>
      </c>
      <c r="C13" s="41" t="s">
        <v>334</v>
      </c>
      <c r="D13" s="41" t="s">
        <v>301</v>
      </c>
      <c r="E13" s="42" t="s">
        <v>344</v>
      </c>
      <c r="F13" s="40">
        <v>45310</v>
      </c>
      <c r="G13" s="69" t="s">
        <v>408</v>
      </c>
      <c r="H13" s="41" t="s">
        <v>409</v>
      </c>
      <c r="I13" s="41">
        <v>2024</v>
      </c>
      <c r="J13" s="43" t="s">
        <v>388</v>
      </c>
      <c r="L13" s="38"/>
      <c r="M13" s="30"/>
      <c r="N13" s="30"/>
      <c r="Q13" s="31"/>
      <c r="R13" s="31"/>
      <c r="S13" s="31"/>
    </row>
    <row r="14" spans="1:19" s="29" customFormat="1" ht="52.5" customHeight="1" x14ac:dyDescent="0.3">
      <c r="A14" s="36" t="s">
        <v>434</v>
      </c>
      <c r="B14" s="51">
        <v>5</v>
      </c>
      <c r="C14" s="41" t="s">
        <v>284</v>
      </c>
      <c r="D14" s="41" t="s">
        <v>285</v>
      </c>
      <c r="E14" s="42" t="s">
        <v>435</v>
      </c>
      <c r="F14" s="40">
        <v>45496</v>
      </c>
      <c r="G14" s="69" t="s">
        <v>411</v>
      </c>
      <c r="H14" s="41">
        <v>6</v>
      </c>
      <c r="I14" s="41">
        <v>2024</v>
      </c>
      <c r="J14" s="43" t="s">
        <v>287</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7" t="s">
        <v>46</v>
      </c>
      <c r="F16" s="128"/>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307" priority="5">
      <formula>$F1="VALOR INCONSISTENTE"</formula>
    </cfRule>
  </conditionalFormatting>
  <conditionalFormatting sqref="A9:J37">
    <cfRule type="expression" dxfId="30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F9498-22D5-46E5-9AA9-7B0070BC65A2}">
  <sheetPr codeName="Planilha51">
    <pageSetUpPr fitToPage="1"/>
  </sheetPr>
  <dimension ref="A1:S19"/>
  <sheetViews>
    <sheetView showGridLines="0" zoomScale="80" zoomScaleNormal="80" workbookViewId="0">
      <pane ySplit="2" topLeftCell="A13" activePane="bottomLeft" state="frozen"/>
      <selection pane="bottomLeft" activeCell="A17" sqref="A17:XFD17"/>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7.9666666666666677</v>
      </c>
      <c r="B5" s="138">
        <f>IFERROR(MEDIAN(B7:B1048576),0)</f>
        <v>7.835</v>
      </c>
      <c r="C5" s="138"/>
      <c r="D5" s="138">
        <f>IFERROR(AVERAGEIFS(B7:B1048576,B7:B1048576,"&lt;"&amp;(A5+IFERROR(_xlfn.STDEV.S(B7:B1048576),0)),B7:B1048576,"&gt;"&amp;(A5-IFERROR(_xlfn.STDEV.S(B7:B1048576),0))),0)</f>
        <v>7.8574999999999999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436</v>
      </c>
      <c r="B9" s="51">
        <v>6.38</v>
      </c>
      <c r="C9" s="41" t="s">
        <v>276</v>
      </c>
      <c r="D9" s="41" t="s">
        <v>272</v>
      </c>
      <c r="E9" s="42" t="s">
        <v>280</v>
      </c>
      <c r="F9" s="40">
        <v>45573</v>
      </c>
      <c r="G9" s="69" t="s">
        <v>437</v>
      </c>
      <c r="H9" s="41">
        <v>343</v>
      </c>
      <c r="I9" s="41">
        <v>2024</v>
      </c>
      <c r="J9" s="43" t="s">
        <v>279</v>
      </c>
      <c r="L9" s="38"/>
      <c r="M9" s="30"/>
      <c r="N9" s="30"/>
      <c r="Q9" s="31"/>
      <c r="R9" s="31"/>
      <c r="S9" s="31"/>
    </row>
    <row r="10" spans="1:19" s="29" customFormat="1" ht="52.5" customHeight="1" x14ac:dyDescent="0.3">
      <c r="A10" s="36" t="s">
        <v>438</v>
      </c>
      <c r="B10" s="51">
        <v>7.88</v>
      </c>
      <c r="C10" s="41" t="s">
        <v>334</v>
      </c>
      <c r="D10" s="41" t="s">
        <v>272</v>
      </c>
      <c r="E10" s="42" t="s">
        <v>393</v>
      </c>
      <c r="F10" s="40">
        <v>45498</v>
      </c>
      <c r="G10" s="69" t="s">
        <v>308</v>
      </c>
      <c r="H10" s="41">
        <v>37</v>
      </c>
      <c r="I10" s="41">
        <v>2024</v>
      </c>
      <c r="J10" s="43" t="s">
        <v>279</v>
      </c>
      <c r="L10" s="38"/>
      <c r="M10" s="30"/>
      <c r="N10" s="30"/>
      <c r="Q10" s="31"/>
      <c r="R10" s="31"/>
      <c r="S10" s="31"/>
    </row>
    <row r="11" spans="1:19" s="29" customFormat="1" ht="52.5" customHeight="1" x14ac:dyDescent="0.3">
      <c r="A11" s="36" t="s">
        <v>439</v>
      </c>
      <c r="B11" s="51">
        <v>6.66</v>
      </c>
      <c r="C11" s="41" t="s">
        <v>334</v>
      </c>
      <c r="D11" s="41" t="s">
        <v>272</v>
      </c>
      <c r="E11" s="42" t="s">
        <v>298</v>
      </c>
      <c r="F11" s="40">
        <v>45483</v>
      </c>
      <c r="G11" s="69" t="s">
        <v>440</v>
      </c>
      <c r="H11" s="41">
        <v>28</v>
      </c>
      <c r="I11" s="41">
        <v>2024</v>
      </c>
      <c r="J11" s="43" t="s">
        <v>279</v>
      </c>
      <c r="L11" s="38"/>
      <c r="M11" s="30"/>
      <c r="N11" s="30"/>
      <c r="Q11" s="31"/>
      <c r="R11" s="31"/>
      <c r="S11" s="31"/>
    </row>
    <row r="12" spans="1:19" s="29" customFormat="1" ht="52.5" customHeight="1" x14ac:dyDescent="0.3">
      <c r="A12" s="36" t="s">
        <v>441</v>
      </c>
      <c r="B12" s="51">
        <v>9.1</v>
      </c>
      <c r="C12" s="41" t="s">
        <v>276</v>
      </c>
      <c r="D12" s="41" t="s">
        <v>272</v>
      </c>
      <c r="E12" s="42" t="s">
        <v>273</v>
      </c>
      <c r="F12" s="40">
        <v>45561</v>
      </c>
      <c r="G12" s="69" t="s">
        <v>442</v>
      </c>
      <c r="H12" s="41">
        <v>95</v>
      </c>
      <c r="I12" s="41">
        <v>2024</v>
      </c>
      <c r="J12" s="43" t="s">
        <v>279</v>
      </c>
      <c r="L12" s="38"/>
      <c r="M12" s="30"/>
      <c r="N12" s="30"/>
      <c r="Q12" s="31"/>
      <c r="R12" s="31"/>
      <c r="S12" s="31"/>
    </row>
    <row r="13" spans="1:19" s="29" customFormat="1" ht="52.5" customHeight="1" x14ac:dyDescent="0.3">
      <c r="A13" s="36" t="s">
        <v>443</v>
      </c>
      <c r="B13" s="51">
        <v>9.99</v>
      </c>
      <c r="C13" s="41" t="s">
        <v>276</v>
      </c>
      <c r="D13" s="41" t="s">
        <v>272</v>
      </c>
      <c r="E13" s="42" t="s">
        <v>281</v>
      </c>
      <c r="F13" s="40">
        <v>45510</v>
      </c>
      <c r="G13" s="69" t="s">
        <v>444</v>
      </c>
      <c r="H13" s="41">
        <v>49</v>
      </c>
      <c r="I13" s="41">
        <v>2024</v>
      </c>
      <c r="J13" s="43" t="s">
        <v>279</v>
      </c>
      <c r="L13" s="38"/>
      <c r="M13" s="30"/>
      <c r="N13" s="30"/>
      <c r="Q13" s="31"/>
      <c r="R13" s="31"/>
      <c r="S13" s="31"/>
    </row>
    <row r="14" spans="1:19" s="29" customFormat="1" ht="52.5" customHeight="1" x14ac:dyDescent="0.3">
      <c r="A14" s="36" t="s">
        <v>446</v>
      </c>
      <c r="B14" s="51">
        <v>7.79</v>
      </c>
      <c r="C14" s="41" t="s">
        <v>276</v>
      </c>
      <c r="D14" s="41" t="s">
        <v>272</v>
      </c>
      <c r="E14" s="42" t="s">
        <v>393</v>
      </c>
      <c r="F14" s="40">
        <v>45498</v>
      </c>
      <c r="G14" s="69" t="s">
        <v>283</v>
      </c>
      <c r="H14" s="41">
        <v>41</v>
      </c>
      <c r="I14" s="41">
        <v>2024</v>
      </c>
      <c r="J14" s="43" t="s">
        <v>279</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7" t="s">
        <v>46</v>
      </c>
      <c r="F16" s="128"/>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304" priority="5">
      <formula>$F1="VALOR INCONSISTENTE"</formula>
    </cfRule>
  </conditionalFormatting>
  <conditionalFormatting sqref="A9:J37">
    <cfRule type="expression" dxfId="30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2"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F23D0-941A-4CD5-9043-3A7ECF3459FC}">
  <sheetPr codeName="Planilha52">
    <pageSetUpPr fitToPage="1"/>
  </sheetPr>
  <dimension ref="A1:S19"/>
  <sheetViews>
    <sheetView showGridLines="0" zoomScale="80" zoomScaleNormal="80" workbookViewId="0">
      <pane ySplit="2" topLeftCell="A7"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183</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29.061666666666667</v>
      </c>
      <c r="B5" s="138">
        <f>IFERROR(MEDIAN(B7:B1048576),0)</f>
        <v>27.25</v>
      </c>
      <c r="C5" s="138"/>
      <c r="D5" s="138">
        <f>IFERROR(AVERAGEIFS(B7:B1048576,B7:B1048576,"&lt;"&amp;(A5+IFERROR(_xlfn.STDEV.S(B7:B1048576),0)),B7:B1048576,"&gt;"&amp;(A5-IFERROR(_xlfn.STDEV.S(B7:B1048576),0))),0)</f>
        <v>28.3125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452</v>
      </c>
      <c r="B9" s="51">
        <v>21.12</v>
      </c>
      <c r="C9" s="41" t="s">
        <v>339</v>
      </c>
      <c r="D9" s="41" t="s">
        <v>272</v>
      </c>
      <c r="E9" s="42" t="s">
        <v>453</v>
      </c>
      <c r="F9" s="40">
        <v>45484</v>
      </c>
      <c r="G9" s="69" t="s">
        <v>454</v>
      </c>
      <c r="H9" s="41">
        <v>15</v>
      </c>
      <c r="I9" s="41">
        <v>2024</v>
      </c>
      <c r="J9" s="43" t="s">
        <v>279</v>
      </c>
      <c r="L9" s="38"/>
      <c r="M9" s="30"/>
      <c r="N9" s="30"/>
      <c r="Q9" s="31"/>
      <c r="R9" s="31"/>
      <c r="S9" s="31"/>
    </row>
    <row r="10" spans="1:19" s="29" customFormat="1" ht="52.5" customHeight="1" x14ac:dyDescent="0.3">
      <c r="A10" s="36" t="s">
        <v>456</v>
      </c>
      <c r="B10" s="51">
        <v>27.5</v>
      </c>
      <c r="C10" s="41" t="s">
        <v>457</v>
      </c>
      <c r="D10" s="41" t="s">
        <v>301</v>
      </c>
      <c r="E10" s="42" t="s">
        <v>458</v>
      </c>
      <c r="F10" s="40">
        <v>45530</v>
      </c>
      <c r="G10" s="69" t="s">
        <v>302</v>
      </c>
      <c r="H10" s="41" t="s">
        <v>459</v>
      </c>
      <c r="I10" s="41">
        <v>2024</v>
      </c>
      <c r="J10" s="43" t="s">
        <v>303</v>
      </c>
      <c r="L10" s="38"/>
      <c r="M10" s="30"/>
      <c r="N10" s="30"/>
      <c r="Q10" s="31"/>
      <c r="R10" s="31"/>
      <c r="S10" s="31"/>
    </row>
    <row r="11" spans="1:19" s="29" customFormat="1" ht="52.5" customHeight="1" x14ac:dyDescent="0.3">
      <c r="A11" s="36" t="s">
        <v>461</v>
      </c>
      <c r="B11" s="51">
        <v>25.5</v>
      </c>
      <c r="C11" s="41" t="s">
        <v>457</v>
      </c>
      <c r="D11" s="41" t="s">
        <v>301</v>
      </c>
      <c r="E11" s="42" t="s">
        <v>462</v>
      </c>
      <c r="F11" s="40">
        <v>45278</v>
      </c>
      <c r="G11" s="69" t="s">
        <v>463</v>
      </c>
      <c r="H11" s="41" t="s">
        <v>464</v>
      </c>
      <c r="I11" s="41">
        <v>2023</v>
      </c>
      <c r="J11" s="43" t="s">
        <v>388</v>
      </c>
      <c r="L11" s="38"/>
      <c r="M11" s="30"/>
      <c r="N11" s="30"/>
      <c r="Q11" s="31"/>
      <c r="R11" s="31"/>
      <c r="S11" s="31"/>
    </row>
    <row r="12" spans="1:19" s="29" customFormat="1" ht="52.5" customHeight="1" x14ac:dyDescent="0.3">
      <c r="A12" s="36" t="s">
        <v>465</v>
      </c>
      <c r="B12" s="51">
        <v>27</v>
      </c>
      <c r="C12" s="41" t="s">
        <v>466</v>
      </c>
      <c r="D12" s="41" t="s">
        <v>301</v>
      </c>
      <c r="E12" s="42" t="s">
        <v>453</v>
      </c>
      <c r="F12" s="40">
        <v>45484</v>
      </c>
      <c r="G12" s="69" t="s">
        <v>467</v>
      </c>
      <c r="H12" s="41" t="s">
        <v>468</v>
      </c>
      <c r="I12" s="41">
        <v>2024</v>
      </c>
      <c r="J12" s="43" t="s">
        <v>303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912</v>
      </c>
      <c r="B15" s="51">
        <v>33.25</v>
      </c>
      <c r="C15" s="67" t="s">
        <v>898</v>
      </c>
      <c r="D15" s="77" t="s">
        <v>911</v>
      </c>
      <c r="E15" s="139" t="s">
        <v>913</v>
      </c>
      <c r="F15" s="130"/>
      <c r="G15" s="32"/>
      <c r="H15" s="32"/>
      <c r="I15" s="32"/>
      <c r="J15" s="32"/>
      <c r="L15" s="75"/>
      <c r="M15" s="35"/>
      <c r="N15" s="35"/>
      <c r="Q15" s="34"/>
      <c r="R15" s="34"/>
      <c r="S15" s="34"/>
    </row>
    <row r="16" spans="1:19" s="33" customFormat="1" ht="54" customHeight="1" x14ac:dyDescent="0.35">
      <c r="A16" s="36" t="s">
        <v>916</v>
      </c>
      <c r="B16" s="51">
        <v>40</v>
      </c>
      <c r="C16" s="67" t="s">
        <v>914</v>
      </c>
      <c r="D16" s="77" t="s">
        <v>917</v>
      </c>
      <c r="E16" s="139" t="s">
        <v>918</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301" priority="5">
      <formula>$F1="VALOR INCONSISTENTE"</formula>
    </cfRule>
  </conditionalFormatting>
  <conditionalFormatting sqref="A9:J14 A15:D15 G15:J15 A16:J37">
    <cfRule type="expression" dxfId="30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9" priority="3">
      <formula>$F4="VALOR INCONSISTENTE"</formula>
    </cfRule>
  </conditionalFormatting>
  <conditionalFormatting sqref="E15:F15">
    <cfRule type="expression" dxfId="298"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mercadolivre.com.br/tiras-para-medico-de-glicose-medlevensohn-on-call-plus-ii-50un-cor-azul/p/MLB22768158%3Fmatt_tool%3D18956390%26utm_source%3Dgoogle_shopping%26utm_medium%3Dorganic%26pdp_filters%3Ditem_id%253AMLB3617367073%26from%3Dgshop&amp;rct=j&amp;q=&amp;esrc=s&amp;opi=95576897&amp;sa=U&amp;ved=0ahUKEwj52LrbwJ2LAxXarpUCHV0BGkYQguUECL4H&amp;usg=AOvVaw1H7Qf__fyCmKbH7v7LM7WJ" xr:uid="{74592E9E-891E-47FC-8649-4755D4626974}"/>
    <hyperlink ref="E16" r:id="rId2" display="https://www.google.com/url?url=https://www.genomadx.com.br/tira-glicose-sangue-cx-50-365/p%3Fsrsltid%3DAfmBOoqbUp8HMEgRIXxvsw9SBnCPt2MQbJzDY1k3GW6DspiRKq7gT9_Nyl0&amp;rct=j&amp;q=&amp;esrc=s&amp;opi=95576897&amp;sa=U&amp;ved=0ahUKEwj52LrbwJ2LAxXarpUCHV0BGkYQguUECOcH&amp;usg=AOvVaw1leBo6nb8xcjwbTBX-1u7a" xr:uid="{626C4583-B1CC-425A-916F-0BD0E9CFDF51}"/>
  </hyperlinks>
  <pageMargins left="0.4" right="0.4" top="0.6" bottom="0.6" header="0.31496062000000002" footer="0.31496062000000002"/>
  <pageSetup paperSize="9" scale="54" fitToHeight="0" orientation="landscape" cellComments="atEnd"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75A91-A0F9-4696-8EE5-5C1A59ABB2ED}">
  <sheetPr codeName="Planilha53">
    <pageSetUpPr fitToPage="1"/>
  </sheetPr>
  <dimension ref="A1:S21"/>
  <sheetViews>
    <sheetView showGridLines="0" zoomScale="80" zoomScaleNormal="80" workbookViewId="0">
      <pane ySplit="2" topLeftCell="A11" activePane="bottomLeft" state="frozen"/>
      <selection pane="bottomLeft" activeCell="E18" sqref="E18:F18"/>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185</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0.58374999999999999</v>
      </c>
      <c r="B5" s="138">
        <f>IFERROR(MEDIAN(B7:B1048576),0)</f>
        <v>0.36499999999999999</v>
      </c>
      <c r="C5" s="138"/>
      <c r="D5" s="138">
        <f>IFERROR(AVERAGEIFS(B7:B1048576,B7:B1048576,"&lt;"&amp;(A5+IFERROR(_xlfn.STDEV.S(B7:B1048576),0)),B7:B1048576,"&gt;"&amp;(A5-IFERROR(_xlfn.STDEV.S(B7:B1048576),0))),0)</f>
        <v>0.45285714285714285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471</v>
      </c>
      <c r="B9" s="51">
        <v>0.34</v>
      </c>
      <c r="C9" s="41" t="s">
        <v>276</v>
      </c>
      <c r="D9" s="41" t="s">
        <v>272</v>
      </c>
      <c r="E9" s="42" t="s">
        <v>472</v>
      </c>
      <c r="F9" s="40">
        <v>45440</v>
      </c>
      <c r="G9" s="69" t="s">
        <v>455</v>
      </c>
      <c r="H9" s="41">
        <v>25</v>
      </c>
      <c r="I9" s="41">
        <v>2024</v>
      </c>
      <c r="J9" s="43" t="s">
        <v>279</v>
      </c>
      <c r="L9" s="38"/>
      <c r="M9" s="30"/>
      <c r="N9" s="30"/>
      <c r="Q9" s="31"/>
      <c r="R9" s="31"/>
      <c r="S9" s="31"/>
    </row>
    <row r="10" spans="1:19" s="29" customFormat="1" ht="52.5" customHeight="1" x14ac:dyDescent="0.3">
      <c r="A10" s="36" t="s">
        <v>473</v>
      </c>
      <c r="B10" s="51">
        <v>0.32</v>
      </c>
      <c r="C10" s="41" t="s">
        <v>276</v>
      </c>
      <c r="D10" s="41" t="s">
        <v>272</v>
      </c>
      <c r="E10" s="42" t="s">
        <v>474</v>
      </c>
      <c r="F10" s="40">
        <v>45379</v>
      </c>
      <c r="G10" s="69" t="s">
        <v>475</v>
      </c>
      <c r="H10" s="41">
        <v>90003</v>
      </c>
      <c r="I10" s="41">
        <v>2024</v>
      </c>
      <c r="J10" s="43" t="s">
        <v>279</v>
      </c>
      <c r="L10" s="38"/>
      <c r="M10" s="30"/>
      <c r="N10" s="30"/>
      <c r="Q10" s="31"/>
      <c r="R10" s="31"/>
      <c r="S10" s="31"/>
    </row>
    <row r="11" spans="1:19" s="29" customFormat="1" ht="52.5" customHeight="1" x14ac:dyDescent="0.3">
      <c r="A11" s="36" t="s">
        <v>476</v>
      </c>
      <c r="B11" s="51">
        <v>0.33</v>
      </c>
      <c r="C11" s="41" t="s">
        <v>276</v>
      </c>
      <c r="D11" s="41" t="s">
        <v>272</v>
      </c>
      <c r="E11" s="42" t="s">
        <v>477</v>
      </c>
      <c r="F11" s="40">
        <v>45513</v>
      </c>
      <c r="G11" s="69" t="s">
        <v>478</v>
      </c>
      <c r="H11" s="41">
        <v>35</v>
      </c>
      <c r="I11" s="41">
        <v>2024</v>
      </c>
      <c r="J11" s="43" t="s">
        <v>279</v>
      </c>
      <c r="L11" s="38"/>
      <c r="M11" s="30"/>
      <c r="N11" s="30"/>
      <c r="Q11" s="31"/>
      <c r="R11" s="31"/>
      <c r="S11" s="31"/>
    </row>
    <row r="12" spans="1:19" s="29" customFormat="1" ht="52.5" customHeight="1" x14ac:dyDescent="0.3">
      <c r="A12" s="36" t="s">
        <v>479</v>
      </c>
      <c r="B12" s="51">
        <v>0.39</v>
      </c>
      <c r="C12" s="41" t="s">
        <v>276</v>
      </c>
      <c r="D12" s="41" t="s">
        <v>272</v>
      </c>
      <c r="E12" s="42" t="s">
        <v>480</v>
      </c>
      <c r="F12" s="40">
        <v>45425</v>
      </c>
      <c r="G12" s="69" t="s">
        <v>451</v>
      </c>
      <c r="H12" s="41">
        <v>16</v>
      </c>
      <c r="I12" s="41">
        <v>2024</v>
      </c>
      <c r="J12" s="43" t="s">
        <v>279</v>
      </c>
      <c r="L12" s="38"/>
      <c r="M12" s="30"/>
      <c r="N12" s="30"/>
      <c r="Q12" s="31"/>
      <c r="R12" s="31"/>
      <c r="S12" s="31"/>
    </row>
    <row r="13" spans="1:19" s="29" customFormat="1" ht="52.5" customHeight="1" x14ac:dyDescent="0.3">
      <c r="A13" s="36" t="s">
        <v>481</v>
      </c>
      <c r="B13" s="51">
        <v>0.32</v>
      </c>
      <c r="C13" s="41" t="s">
        <v>276</v>
      </c>
      <c r="D13" s="41" t="s">
        <v>272</v>
      </c>
      <c r="E13" s="42" t="s">
        <v>280</v>
      </c>
      <c r="F13" s="40">
        <v>45561</v>
      </c>
      <c r="G13" s="69" t="s">
        <v>392</v>
      </c>
      <c r="H13" s="41">
        <v>48</v>
      </c>
      <c r="I13" s="41">
        <v>2024</v>
      </c>
      <c r="J13" s="43" t="s">
        <v>279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919</v>
      </c>
      <c r="B16" s="51">
        <v>0.77</v>
      </c>
      <c r="C16" s="67" t="s">
        <v>914</v>
      </c>
      <c r="D16" s="77" t="s">
        <v>889</v>
      </c>
      <c r="E16" s="139" t="s">
        <v>920</v>
      </c>
      <c r="F16" s="130"/>
      <c r="G16" s="32"/>
      <c r="H16" s="32"/>
      <c r="I16" s="32"/>
      <c r="J16" s="32"/>
      <c r="L16" s="75"/>
      <c r="M16" s="35"/>
      <c r="N16" s="35"/>
      <c r="Q16" s="34"/>
      <c r="R16" s="34"/>
      <c r="S16" s="34"/>
    </row>
    <row r="17" spans="1:19" s="33" customFormat="1" ht="54" customHeight="1" x14ac:dyDescent="0.35">
      <c r="A17" s="36" t="s">
        <v>921</v>
      </c>
      <c r="B17" s="51">
        <v>0.7</v>
      </c>
      <c r="C17" s="67" t="s">
        <v>914</v>
      </c>
      <c r="D17" s="77" t="s">
        <v>888</v>
      </c>
      <c r="E17" s="139" t="s">
        <v>922</v>
      </c>
      <c r="F17" s="130"/>
      <c r="G17" s="32"/>
      <c r="H17" s="32"/>
      <c r="I17" s="32"/>
      <c r="J17" s="32"/>
      <c r="L17" s="75"/>
      <c r="M17" s="35"/>
      <c r="N17" s="35"/>
      <c r="Q17" s="34"/>
      <c r="R17" s="34"/>
      <c r="S17" s="34"/>
    </row>
    <row r="18" spans="1:19" s="33" customFormat="1" ht="54" customHeight="1" x14ac:dyDescent="0.35">
      <c r="A18" s="36" t="s">
        <v>923</v>
      </c>
      <c r="B18" s="51">
        <v>1.5</v>
      </c>
      <c r="C18" s="67" t="s">
        <v>914</v>
      </c>
      <c r="D18" s="77" t="s">
        <v>924</v>
      </c>
      <c r="E18" s="139" t="s">
        <v>925</v>
      </c>
      <c r="F18" s="130"/>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22" t="s">
        <v>49</v>
      </c>
      <c r="E20" s="122"/>
      <c r="F20" s="123"/>
      <c r="G20" s="37"/>
      <c r="H20" s="37"/>
      <c r="I20" s="37"/>
      <c r="J20" s="37"/>
      <c r="L20" s="38"/>
      <c r="M20" s="30"/>
      <c r="N20" s="30"/>
      <c r="Q20" s="31"/>
      <c r="R20" s="31"/>
      <c r="S20" s="31"/>
    </row>
    <row r="21" spans="1:19" s="29" customFormat="1" ht="54" customHeight="1" x14ac:dyDescent="0.3">
      <c r="A21" s="39" t="s">
        <v>27</v>
      </c>
      <c r="B21" s="51"/>
      <c r="C21" s="52"/>
      <c r="D21" s="124"/>
      <c r="E21" s="125"/>
      <c r="F21" s="126"/>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297" priority="5">
      <formula>$F1="VALOR INCONSISTENTE"</formula>
    </cfRule>
  </conditionalFormatting>
  <conditionalFormatting sqref="A19:J39 A16:D18 G16:J18 E17:F18 A9:J15">
    <cfRule type="expression" dxfId="29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5" priority="3">
      <formula>$F4="VALOR INCONSISTENTE"</formula>
    </cfRule>
  </conditionalFormatting>
  <conditionalFormatting sqref="E16:F16">
    <cfRule type="expression" dxfId="294"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drogaraia.com.br/seringa-descarpack-20ml-luer-slip-sem-agulha-unidade-713798.html%3Fsrsltid%3DAfmBOoqN439ws0wLhmK7ilOtjW381lkVoGOyVZduCY04o5OTwfLYvJctjNQ&amp;rct=j&amp;q=&amp;esrc=s&amp;opi=95576897&amp;sa=U&amp;ved=0ahUKEwipvtniwJ2LAxVMpZUCHRIRPAMQguUECOUG&amp;usg=AOvVaw3YCDBz46DWL5EHCtHzKfdl" xr:uid="{6A3A2C8E-7D7A-4632-BDA7-D1AE4574A5A8}"/>
    <hyperlink ref="E17" r:id="rId2" display="https://www.google.com/url?url=https://www.drogariasaopaulo.com.br/seringa-descartavel-descarpack-20-ml---luer-lock---sem-agulha-935167531/p%3Fidsku%3D935167511%26utm_source%3Dgoogle%26utm_medium%3Dcpc%26utm_campaign%3Dgoogle-shp&amp;rct=j&amp;q=&amp;esrc=s&amp;opi=95576897&amp;sa=U&amp;ved=0ahUKEwipvtniwJ2LAxVMpZUCHRIRPAMQguUECPIG&amp;usg=AOvVaw0OOtXHqX7x-R-S3GtuEQbW" xr:uid="{020DE43E-F58A-48F3-8345-B3C6F39C4991}"/>
    <hyperlink ref="E18" r:id="rId3" display="https://www.google.com/url?url=https://enutri.com.br/products/seringa-descartavel-sem-agulha-20ml-procare-bio-med%3Fvariant%3D44461380960448%26country%3DBR%26currency%3DBRL%26utm_medium%3Dproduct_sync%26utm_source%3Dgoogle%26utm_content%3Dsag_organic%26utm_campaign%3Dsag_organic%26srsltid%3DAfmBOoofywDMympNbgTcLHcM8HOVlgG-Mm5xjq1mneW1o6W_Ka1cuJuYe9Q&amp;rct=j&amp;q=&amp;esrc=s&amp;opi=95576897&amp;sa=U&amp;ved=0ahUKEwipvtniwJ2LAxVMpZUCHRIRPAMQguUECJkH&amp;usg=AOvVaw0jYoSGGQri-KgKf8z18WcW" xr:uid="{65CF8B9E-79D6-4E5D-994A-0D5C5009C3B9}"/>
  </hyperlinks>
  <pageMargins left="0.4" right="0.4" top="0.6" bottom="0.6" header="0.31496062000000002" footer="0.31496062000000002"/>
  <pageSetup paperSize="9" scale="54" fitToHeight="0" orientation="landscape" cellComments="atEnd" r:id="rId4"/>
  <drawing r:id="rId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99261-957C-45D8-AF9B-F7E410428D6E}">
  <sheetPr codeName="Planilha54">
    <pageSetUpPr fitToPage="1"/>
  </sheetPr>
  <dimension ref="A1:S20"/>
  <sheetViews>
    <sheetView showGridLines="0" zoomScale="80" zoomScaleNormal="80" workbookViewId="0">
      <pane ySplit="2" topLeftCell="A3" activePane="bottomLeft" state="frozen"/>
      <selection pane="bottomLeft" activeCell="A16" sqref="A1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186</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0.38428571428571434</v>
      </c>
      <c r="B5" s="138">
        <f>IFERROR(MEDIAN(B7:B1048576),0)</f>
        <v>0.28999999999999998</v>
      </c>
      <c r="C5" s="138"/>
      <c r="D5" s="138">
        <f>IFERROR(AVERAGEIFS(B7:B1048576,B7:B1048576,"&lt;"&amp;(A5+IFERROR(_xlfn.STDEV.S(B7:B1048576),0)),B7:B1048576,"&gt;"&amp;(A5-IFERROR(_xlfn.STDEV.S(B7:B1048576),0))),0)</f>
        <v>0.32666666666666666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486</v>
      </c>
      <c r="B9" s="51">
        <v>0.23</v>
      </c>
      <c r="C9" s="41" t="s">
        <v>276</v>
      </c>
      <c r="D9" s="41" t="s">
        <v>272</v>
      </c>
      <c r="E9" s="42" t="s">
        <v>472</v>
      </c>
      <c r="F9" s="40">
        <v>45321</v>
      </c>
      <c r="G9" s="69" t="s">
        <v>487</v>
      </c>
      <c r="H9" s="41">
        <v>1</v>
      </c>
      <c r="I9" s="41">
        <v>2024</v>
      </c>
      <c r="J9" s="43" t="s">
        <v>297</v>
      </c>
      <c r="L9" s="38"/>
      <c r="M9" s="30"/>
      <c r="N9" s="30"/>
      <c r="Q9" s="31"/>
      <c r="R9" s="31"/>
      <c r="S9" s="31"/>
    </row>
    <row r="10" spans="1:19" s="29" customFormat="1" ht="52.5" customHeight="1" x14ac:dyDescent="0.3">
      <c r="A10" s="36" t="s">
        <v>488</v>
      </c>
      <c r="B10" s="51">
        <v>0.2</v>
      </c>
      <c r="C10" s="41" t="s">
        <v>276</v>
      </c>
      <c r="D10" s="41" t="s">
        <v>272</v>
      </c>
      <c r="E10" s="42" t="s">
        <v>293</v>
      </c>
      <c r="F10" s="40">
        <v>45392</v>
      </c>
      <c r="G10" s="69" t="s">
        <v>489</v>
      </c>
      <c r="H10" s="41">
        <v>20</v>
      </c>
      <c r="I10" s="41">
        <v>2024</v>
      </c>
      <c r="J10" s="43" t="s">
        <v>275</v>
      </c>
      <c r="L10" s="38"/>
      <c r="M10" s="30"/>
      <c r="N10" s="30"/>
      <c r="Q10" s="31"/>
      <c r="R10" s="31"/>
      <c r="S10" s="31"/>
    </row>
    <row r="11" spans="1:19" s="29" customFormat="1" ht="52.5" customHeight="1" x14ac:dyDescent="0.3">
      <c r="A11" s="36" t="s">
        <v>490</v>
      </c>
      <c r="B11" s="51">
        <v>0.28999999999999998</v>
      </c>
      <c r="C11" s="41" t="s">
        <v>276</v>
      </c>
      <c r="D11" s="41" t="s">
        <v>272</v>
      </c>
      <c r="E11" s="42" t="s">
        <v>298</v>
      </c>
      <c r="F11" s="40">
        <v>45432</v>
      </c>
      <c r="G11" s="69" t="s">
        <v>491</v>
      </c>
      <c r="H11" s="41">
        <v>1020</v>
      </c>
      <c r="I11" s="41">
        <v>2024</v>
      </c>
      <c r="J11" s="43" t="s">
        <v>279</v>
      </c>
      <c r="L11" s="38"/>
      <c r="M11" s="30"/>
      <c r="N11" s="30"/>
      <c r="Q11" s="31"/>
      <c r="R11" s="31"/>
      <c r="S11" s="31"/>
    </row>
    <row r="12" spans="1:19" s="29" customFormat="1" ht="52.5" customHeight="1" x14ac:dyDescent="0.3">
      <c r="A12" s="36" t="s">
        <v>492</v>
      </c>
      <c r="B12" s="51">
        <v>0.28999999999999998</v>
      </c>
      <c r="C12" s="41" t="s">
        <v>173</v>
      </c>
      <c r="D12" s="41" t="s">
        <v>301</v>
      </c>
      <c r="E12" s="42" t="s">
        <v>381</v>
      </c>
      <c r="F12" s="40">
        <v>45362</v>
      </c>
      <c r="G12" s="69" t="s">
        <v>386</v>
      </c>
      <c r="H12" s="41" t="s">
        <v>387</v>
      </c>
      <c r="I12" s="41">
        <v>2024</v>
      </c>
      <c r="J12" s="43" t="s">
        <v>388</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926</v>
      </c>
      <c r="B15" s="51">
        <v>0.5</v>
      </c>
      <c r="C15" s="67" t="s">
        <v>914</v>
      </c>
      <c r="D15" s="77" t="s">
        <v>886</v>
      </c>
      <c r="E15" s="139" t="s">
        <v>927</v>
      </c>
      <c r="F15" s="130"/>
      <c r="G15" s="32"/>
      <c r="H15" s="32"/>
      <c r="I15" s="32"/>
      <c r="J15" s="32"/>
      <c r="L15" s="75"/>
      <c r="M15" s="35"/>
      <c r="N15" s="35"/>
      <c r="Q15" s="34"/>
      <c r="R15" s="34"/>
      <c r="S15" s="34"/>
    </row>
    <row r="16" spans="1:19" s="33" customFormat="1" ht="54" customHeight="1" x14ac:dyDescent="0.35">
      <c r="A16" s="36" t="s">
        <v>928</v>
      </c>
      <c r="B16" s="51">
        <v>0.73</v>
      </c>
      <c r="C16" s="67" t="s">
        <v>914</v>
      </c>
      <c r="D16" s="77" t="s">
        <v>883</v>
      </c>
      <c r="E16" s="139" t="s">
        <v>929</v>
      </c>
      <c r="F16" s="130"/>
      <c r="G16" s="32"/>
      <c r="H16" s="32"/>
      <c r="I16" s="32"/>
      <c r="J16" s="32"/>
      <c r="L16" s="75"/>
      <c r="M16" s="35"/>
      <c r="N16" s="35"/>
      <c r="Q16" s="34"/>
      <c r="R16" s="34"/>
      <c r="S16" s="34"/>
    </row>
    <row r="17" spans="1:19" s="33" customFormat="1" ht="54" customHeight="1" x14ac:dyDescent="0.35">
      <c r="A17" s="36" t="s">
        <v>930</v>
      </c>
      <c r="B17" s="51">
        <v>0.45</v>
      </c>
      <c r="C17" s="67" t="s">
        <v>914</v>
      </c>
      <c r="D17" s="77" t="s">
        <v>888</v>
      </c>
      <c r="E17" s="139" t="s">
        <v>931</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293" priority="5">
      <formula>$F1="VALOR INCONSISTENTE"</formula>
    </cfRule>
  </conditionalFormatting>
  <conditionalFormatting sqref="A18:J38 A9:J14 A15:D17 G15:J17 E16:F17">
    <cfRule type="expression" dxfId="29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1" priority="3">
      <formula>$F4="VALOR INCONSISTENTE"</formula>
    </cfRule>
  </conditionalFormatting>
  <conditionalFormatting sqref="E15:F15">
    <cfRule type="expression" dxfId="290"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drogasil.com.br/seringa-descarpack-10ml-luer-slip-sem-agulha-unidade-716913.html%3Fsrsltid%3DAfmBOooT7swK7-DSrqdYw1Co7L68M1kTTjoCVfiXiI7ro-5ytDlWGepRj7Y&amp;rct=j&amp;q=&amp;esrc=s&amp;opi=95576897&amp;sa=U&amp;ved=0ahUKEwiZh6DpwJ2LAxWfpJUCHYtYOjcQguUECIYH&amp;usg=AOvVaw0LPHecHOYFm2W7ksYg6vCI" xr:uid="{16050F22-0F41-4EC7-A52A-1C0A55C549F4}"/>
    <hyperlink ref="E16" r:id="rId2" display="https://www.google.com/url?url=https://www.paguemenos.com.br/seringa-procare-10ml-luer-slip-sem-agulha-unidade-16984h570702tg22/p%3Fskuid%3D113268%26srsltid%3DAfmBOor3hcxzbmx9XGsCdg2KXQL9xBnAwiYFwMY4j4sdmudEP23BzLTgr8w&amp;rct=j&amp;q=&amp;esrc=s&amp;opi=95576897&amp;sa=U&amp;ved=0ahUKEwiZh6DpwJ2LAxWfpJUCHYtYOjcQguUECJIH&amp;usg=AOvVaw3dFhEWEtsVRslPLNAux2QU" xr:uid="{E46AF79F-11B2-4748-98B8-D33A47442219}"/>
    <hyperlink ref="E17" r:id="rId3" display="https://www.google.com/url?url=https://www.drogariasaopaulo.com.br/seringa-descartavel-descarpack-10-ml---luer-lock---sem-agulha-935167535/p%3Fidsku%3D935167515%26utm_source%3Dgoogle%26utm_medium%3Dcpc%26utm_campaign%3Dgoogle-shp&amp;rct=j&amp;q=&amp;esrc=s&amp;opi=95576897&amp;sa=U&amp;ved=0ahUKEwiZh6DpwJ2LAxWfpJUCHYtYOjcQguUECKAH&amp;usg=AOvVaw0LWXzB7yM3pqElgbQm-Ot_" xr:uid="{F21C95DE-92AB-4B14-BFC5-D4E131CA8B04}"/>
  </hyperlinks>
  <pageMargins left="0.4" right="0.4" top="0.6" bottom="0.6" header="0.31496062000000002" footer="0.31496062000000002"/>
  <pageSetup paperSize="9" scale="54" fitToHeight="0" orientation="landscape" cellComments="atEnd" r:id="rId4"/>
  <drawing r:id="rId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CD652-67E8-4DE2-B427-9549FCD65B4B}">
  <sheetPr codeName="Planilha55">
    <pageSetUpPr fitToPage="1"/>
  </sheetPr>
  <dimension ref="A1:S19"/>
  <sheetViews>
    <sheetView showGridLines="0" zoomScale="80" zoomScaleNormal="80" workbookViewId="0">
      <pane ySplit="2" topLeftCell="A5" activePane="bottomLeft" state="frozen"/>
      <selection pane="bottomLeft" activeCell="E16" sqref="E16:F1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187</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0.31</v>
      </c>
      <c r="B5" s="138">
        <f>IFERROR(MEDIAN(B7:B1048576),0)</f>
        <v>0.22500000000000001</v>
      </c>
      <c r="C5" s="138"/>
      <c r="D5" s="138">
        <f>IFERROR(AVERAGEIFS(B7:B1048576,B7:B1048576,"&lt;"&amp;(A5+IFERROR(_xlfn.STDEV.S(B7:B1048576),0)),B7:B1048576,"&gt;"&amp;(A5-IFERROR(_xlfn.STDEV.S(B7:B1048576),0))),0)</f>
        <v>0.22000000000000003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493</v>
      </c>
      <c r="B9" s="51">
        <v>0.15</v>
      </c>
      <c r="C9" s="41" t="s">
        <v>494</v>
      </c>
      <c r="D9" s="41" t="s">
        <v>272</v>
      </c>
      <c r="E9" s="42" t="s">
        <v>298</v>
      </c>
      <c r="F9" s="40">
        <v>45565</v>
      </c>
      <c r="G9" s="69" t="s">
        <v>335</v>
      </c>
      <c r="H9" s="41">
        <v>272</v>
      </c>
      <c r="I9" s="41">
        <v>2024</v>
      </c>
      <c r="J9" s="43" t="s">
        <v>279</v>
      </c>
      <c r="L9" s="38"/>
      <c r="M9" s="30"/>
      <c r="N9" s="30"/>
      <c r="Q9" s="31"/>
      <c r="R9" s="31"/>
      <c r="S9" s="31"/>
    </row>
    <row r="10" spans="1:19" s="29" customFormat="1" ht="52.5" customHeight="1" x14ac:dyDescent="0.3">
      <c r="A10" s="36" t="s">
        <v>495</v>
      </c>
      <c r="B10" s="51">
        <v>0.14000000000000001</v>
      </c>
      <c r="C10" s="41" t="s">
        <v>276</v>
      </c>
      <c r="D10" s="41" t="s">
        <v>272</v>
      </c>
      <c r="E10" s="42" t="s">
        <v>293</v>
      </c>
      <c r="F10" s="40">
        <v>45392</v>
      </c>
      <c r="G10" s="69" t="s">
        <v>489</v>
      </c>
      <c r="H10" s="41">
        <v>20</v>
      </c>
      <c r="I10" s="41">
        <v>2024</v>
      </c>
      <c r="J10" s="43" t="s">
        <v>275</v>
      </c>
      <c r="L10" s="38"/>
      <c r="M10" s="30"/>
      <c r="N10" s="30"/>
      <c r="Q10" s="31"/>
      <c r="R10" s="31"/>
      <c r="S10" s="31"/>
    </row>
    <row r="11" spans="1:19" s="29" customFormat="1" ht="52.5" customHeight="1" x14ac:dyDescent="0.3">
      <c r="A11" s="36" t="s">
        <v>496</v>
      </c>
      <c r="B11" s="51">
        <v>0.19</v>
      </c>
      <c r="C11" s="41" t="s">
        <v>276</v>
      </c>
      <c r="D11" s="41" t="s">
        <v>272</v>
      </c>
      <c r="E11" s="42" t="s">
        <v>373</v>
      </c>
      <c r="F11" s="40">
        <v>45552</v>
      </c>
      <c r="G11" s="69" t="s">
        <v>497</v>
      </c>
      <c r="H11" s="41">
        <v>24</v>
      </c>
      <c r="I11" s="41">
        <v>2024</v>
      </c>
      <c r="J11" s="43" t="s">
        <v>279</v>
      </c>
      <c r="L11" s="38"/>
      <c r="M11" s="30"/>
      <c r="N11" s="30"/>
      <c r="Q11" s="31"/>
      <c r="R11" s="31"/>
      <c r="S11" s="31"/>
    </row>
    <row r="12" spans="1:19" s="29" customFormat="1" ht="52.5" customHeight="1" x14ac:dyDescent="0.3">
      <c r="A12" s="36" t="s">
        <v>499</v>
      </c>
      <c r="B12" s="51">
        <v>0.26</v>
      </c>
      <c r="C12" s="41" t="s">
        <v>173</v>
      </c>
      <c r="D12" s="41" t="s">
        <v>301</v>
      </c>
      <c r="E12" s="42" t="s">
        <v>381</v>
      </c>
      <c r="F12" s="40">
        <v>45362</v>
      </c>
      <c r="G12" s="69" t="s">
        <v>386</v>
      </c>
      <c r="H12" s="41" t="s">
        <v>387</v>
      </c>
      <c r="I12" s="41">
        <v>2024</v>
      </c>
      <c r="J12" s="43" t="s">
        <v>388</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932</v>
      </c>
      <c r="B15" s="51">
        <v>0.36</v>
      </c>
      <c r="C15" s="67" t="s">
        <v>914</v>
      </c>
      <c r="D15" s="77" t="s">
        <v>883</v>
      </c>
      <c r="E15" s="139" t="s">
        <v>933</v>
      </c>
      <c r="F15" s="130"/>
      <c r="G15" s="32"/>
      <c r="H15" s="32"/>
      <c r="I15" s="32"/>
      <c r="J15" s="32"/>
      <c r="L15" s="75"/>
      <c r="M15" s="35"/>
      <c r="N15" s="35"/>
      <c r="Q15" s="34"/>
      <c r="R15" s="34"/>
      <c r="S15" s="34"/>
    </row>
    <row r="16" spans="1:19" s="33" customFormat="1" ht="54" customHeight="1" x14ac:dyDescent="0.35">
      <c r="A16" s="36" t="s">
        <v>934</v>
      </c>
      <c r="B16" s="51">
        <v>0.76</v>
      </c>
      <c r="C16" s="67" t="s">
        <v>914</v>
      </c>
      <c r="D16" s="77" t="s">
        <v>935</v>
      </c>
      <c r="E16" s="139" t="s">
        <v>936</v>
      </c>
      <c r="F16" s="14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6:F16"/>
    <mergeCell ref="E14:F14"/>
    <mergeCell ref="E15:F15"/>
  </mergeCells>
  <conditionalFormatting sqref="F1:F3 F8:F12">
    <cfRule type="expression" dxfId="289" priority="5">
      <formula>$F1="VALOR INCONSISTENTE"</formula>
    </cfRule>
  </conditionalFormatting>
  <conditionalFormatting sqref="A9:J14 A15:D15 G15:J15 A16:J37">
    <cfRule type="expression" dxfId="28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87" priority="3">
      <formula>$F4="VALOR INCONSISTENTE"</formula>
    </cfRule>
  </conditionalFormatting>
  <conditionalFormatting sqref="E15:F15">
    <cfRule type="expression" dxfId="286"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paguemenos.com.br/seringa-descarpack-5ml-luer-slip-sem-agulha-unidade-16z9845k71d15275/p%3Fskuid%3D113261%26srsltid%3DAfmBOopY1WUSDoX_5PYYAhkzoI1Z8jbBQVZfHhbtU6Zp-PUKFFtVUFHF5S8&amp;rct=j&amp;q=&amp;esrc=s&amp;opi=95576897&amp;sa=U&amp;ved=0ahUKEwiFuo_wwJ2LAxWArZUCHaXDGrwQguUECN4G&amp;usg=AOvVaw1EJKbvBwnjhjlSrJZ-C8Zb" xr:uid="{AE4B2567-CC3E-40A9-97BA-E4BD31B0FED0}"/>
    <hyperlink ref="E16" r:id="rId2" display="https://www.google.com/url?url=https://www.santaapolonia.com.br/produtos/seringa-descartavel-sem-agulha-bd-748700%3Fsrsltid%3DAfmBOoqqdFr0n-1pRAkKyYXbWdgGZk7QX1M93tnWp0xWJqfx7ccvwtyxBbE&amp;rct=j&amp;q=&amp;esrc=s&amp;opi=95576897&amp;sa=U&amp;ved=0ahUKEwiFuo_wwJ2LAxWArZUCHaXDGrwQguUECIUH&amp;usg=AOvVaw2_oPGuTIeq3mYfc8JMLP84" xr:uid="{1CE4F1B4-9428-4878-9D33-3B7AE5D8E456}"/>
  </hyperlinks>
  <pageMargins left="0.4" right="0.4" top="0.6" bottom="0.6" header="0.31496062000000002" footer="0.31496062000000002"/>
  <pageSetup paperSize="9" scale="54" fitToHeight="0" orientation="landscape" cellComments="atEnd" r:id="rId3"/>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8DD38-CD7B-4EB1-AF74-016516E7021E}">
  <sheetPr codeName="Planilha56">
    <pageSetUpPr fitToPage="1"/>
  </sheetPr>
  <dimension ref="A1:S18"/>
  <sheetViews>
    <sheetView showGridLines="0" zoomScale="80" zoomScaleNormal="80" workbookViewId="0">
      <pane ySplit="2" topLeftCell="A7"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0.21400000000000002</v>
      </c>
      <c r="B5" s="138">
        <f>IFERROR(MEDIAN(B7:B1048576),0)</f>
        <v>0.12</v>
      </c>
      <c r="C5" s="138"/>
      <c r="D5" s="138">
        <f>IFERROR(AVERAGEIFS(B7:B1048576,B7:B1048576,"&lt;"&amp;(A5+IFERROR(_xlfn.STDEV.S(B7:B1048576),0)),B7:B1048576,"&gt;"&amp;(A5-IFERROR(_xlfn.STDEV.S(B7:B1048576),0))),0)</f>
        <v>0.14249999999999999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502</v>
      </c>
      <c r="B9" s="51">
        <v>0.1</v>
      </c>
      <c r="C9" s="41" t="s">
        <v>276</v>
      </c>
      <c r="D9" s="41" t="s">
        <v>272</v>
      </c>
      <c r="E9" s="42" t="s">
        <v>293</v>
      </c>
      <c r="F9" s="40">
        <v>45392</v>
      </c>
      <c r="G9" s="69" t="s">
        <v>489</v>
      </c>
      <c r="H9" s="41">
        <v>20</v>
      </c>
      <c r="I9" s="41">
        <v>2024</v>
      </c>
      <c r="J9" s="43" t="s">
        <v>275</v>
      </c>
      <c r="L9" s="38"/>
      <c r="M9" s="30"/>
      <c r="N9" s="30"/>
      <c r="Q9" s="31"/>
      <c r="R9" s="31"/>
      <c r="S9" s="31"/>
    </row>
    <row r="10" spans="1:19" s="29" customFormat="1" ht="52.5" customHeight="1" x14ac:dyDescent="0.3">
      <c r="A10" s="36" t="s">
        <v>503</v>
      </c>
      <c r="B10" s="51">
        <v>0.12</v>
      </c>
      <c r="C10" s="41" t="s">
        <v>276</v>
      </c>
      <c r="D10" s="41" t="s">
        <v>272</v>
      </c>
      <c r="E10" s="42" t="s">
        <v>450</v>
      </c>
      <c r="F10" s="40">
        <v>45460</v>
      </c>
      <c r="G10" s="69" t="s">
        <v>504</v>
      </c>
      <c r="H10" s="41">
        <v>8</v>
      </c>
      <c r="I10" s="41">
        <v>2024</v>
      </c>
      <c r="J10" s="43" t="s">
        <v>279</v>
      </c>
      <c r="L10" s="38"/>
      <c r="M10" s="30"/>
      <c r="N10" s="30"/>
      <c r="Q10" s="31"/>
      <c r="R10" s="31"/>
      <c r="S10" s="31"/>
    </row>
    <row r="11" spans="1:19" s="29" customFormat="1" ht="52.5" customHeight="1" x14ac:dyDescent="0.3">
      <c r="A11" s="36" t="s">
        <v>506</v>
      </c>
      <c r="B11" s="51">
        <v>0.12</v>
      </c>
      <c r="C11" s="41" t="s">
        <v>276</v>
      </c>
      <c r="D11" s="41" t="s">
        <v>272</v>
      </c>
      <c r="E11" s="42" t="s">
        <v>450</v>
      </c>
      <c r="F11" s="40">
        <v>45468</v>
      </c>
      <c r="G11" s="69" t="s">
        <v>296</v>
      </c>
      <c r="H11" s="41">
        <v>12</v>
      </c>
      <c r="I11" s="41">
        <v>2024</v>
      </c>
      <c r="J11" s="43" t="s">
        <v>297</v>
      </c>
      <c r="L11" s="38"/>
      <c r="M11" s="30"/>
      <c r="N11" s="30"/>
      <c r="Q11" s="31"/>
      <c r="R11" s="31"/>
      <c r="S11" s="31"/>
    </row>
    <row r="12" spans="1:19" s="29" customFormat="1" ht="52.5" customHeight="1" x14ac:dyDescent="0.3">
      <c r="A12" s="36" t="s">
        <v>507</v>
      </c>
      <c r="B12" s="51">
        <v>0.5</v>
      </c>
      <c r="C12" s="41" t="s">
        <v>288</v>
      </c>
      <c r="D12" s="41" t="s">
        <v>285</v>
      </c>
      <c r="E12" s="42" t="s">
        <v>508</v>
      </c>
      <c r="F12" s="40">
        <v>45351</v>
      </c>
      <c r="G12" s="69" t="s">
        <v>509</v>
      </c>
      <c r="H12" s="41">
        <v>4</v>
      </c>
      <c r="I12" s="41">
        <v>2024</v>
      </c>
      <c r="J12" s="43" t="s">
        <v>287</v>
      </c>
      <c r="L12" s="38"/>
      <c r="M12" s="30"/>
      <c r="N12" s="30"/>
      <c r="Q12" s="31"/>
      <c r="R12" s="31"/>
      <c r="S12" s="31"/>
    </row>
    <row r="13" spans="1:19" s="29" customFormat="1" ht="52.5" customHeight="1" x14ac:dyDescent="0.3">
      <c r="A13" s="36" t="s">
        <v>510</v>
      </c>
      <c r="B13" s="51">
        <v>0.23</v>
      </c>
      <c r="C13" s="41" t="s">
        <v>173</v>
      </c>
      <c r="D13" s="41" t="s">
        <v>301</v>
      </c>
      <c r="E13" s="42" t="s">
        <v>381</v>
      </c>
      <c r="F13" s="40">
        <v>45362</v>
      </c>
      <c r="G13" s="69" t="s">
        <v>386</v>
      </c>
      <c r="H13" s="41" t="s">
        <v>387</v>
      </c>
      <c r="I13" s="41">
        <v>2024</v>
      </c>
      <c r="J13" s="43" t="s">
        <v>388</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85" priority="5">
      <formula>$F1="VALOR INCONSISTENTE"</formula>
    </cfRule>
  </conditionalFormatting>
  <conditionalFormatting sqref="A9:J30">
    <cfRule type="expression" dxfId="28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8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01A49-73B3-4E39-BAAB-586EAABE8013}">
  <sheetPr codeName="Planilha57">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189</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9.58</v>
      </c>
      <c r="B5" s="138">
        <f>IFERROR(MEDIAN(B7:B1048576),0)</f>
        <v>7.55</v>
      </c>
      <c r="C5" s="138"/>
      <c r="D5" s="138">
        <f>IFERROR(AVERAGEIFS(B7:B1048576,B7:B1048576,"&lt;"&amp;(A5+IFERROR(_xlfn.STDEV.S(B7:B1048576),0)),B7:B1048576,"&gt;"&amp;(A5-IFERROR(_xlfn.STDEV.S(B7:B1048576),0))),0)</f>
        <v>7.0449999999999999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511</v>
      </c>
      <c r="B9" s="51">
        <v>6.7</v>
      </c>
      <c r="C9" s="41" t="s">
        <v>339</v>
      </c>
      <c r="D9" s="41" t="s">
        <v>272</v>
      </c>
      <c r="E9" s="42" t="s">
        <v>450</v>
      </c>
      <c r="F9" s="40">
        <v>45391</v>
      </c>
      <c r="G9" s="69" t="s">
        <v>374</v>
      </c>
      <c r="H9" s="41">
        <v>11</v>
      </c>
      <c r="I9" s="41">
        <v>2024</v>
      </c>
      <c r="J9" s="43" t="s">
        <v>279</v>
      </c>
      <c r="L9" s="38"/>
      <c r="M9" s="30"/>
      <c r="N9" s="30"/>
      <c r="Q9" s="31"/>
      <c r="R9" s="31"/>
      <c r="S9" s="31"/>
    </row>
    <row r="10" spans="1:19" s="29" customFormat="1" ht="52.5" customHeight="1" x14ac:dyDescent="0.3">
      <c r="A10" s="36" t="s">
        <v>189</v>
      </c>
      <c r="B10" s="51">
        <v>7.8</v>
      </c>
      <c r="C10" s="41" t="s">
        <v>339</v>
      </c>
      <c r="D10" s="41" t="s">
        <v>272</v>
      </c>
      <c r="E10" s="42" t="s">
        <v>293</v>
      </c>
      <c r="F10" s="40">
        <v>45561</v>
      </c>
      <c r="G10" s="69" t="s">
        <v>396</v>
      </c>
      <c r="H10" s="41">
        <v>22</v>
      </c>
      <c r="I10" s="41">
        <v>2024</v>
      </c>
      <c r="J10" s="43" t="s">
        <v>279</v>
      </c>
      <c r="L10" s="38"/>
      <c r="M10" s="30"/>
      <c r="N10" s="30"/>
      <c r="Q10" s="31"/>
      <c r="R10" s="31"/>
      <c r="S10" s="31"/>
    </row>
    <row r="11" spans="1:19" s="29" customFormat="1" ht="52.5" customHeight="1" x14ac:dyDescent="0.3">
      <c r="A11" s="36" t="s">
        <v>514</v>
      </c>
      <c r="B11" s="51">
        <v>6.38</v>
      </c>
      <c r="C11" s="41" t="s">
        <v>339</v>
      </c>
      <c r="D11" s="41" t="s">
        <v>272</v>
      </c>
      <c r="E11" s="42" t="s">
        <v>293</v>
      </c>
      <c r="F11" s="40">
        <v>45565</v>
      </c>
      <c r="G11" s="69" t="s">
        <v>515</v>
      </c>
      <c r="H11" s="41">
        <v>43</v>
      </c>
      <c r="I11" s="41">
        <v>2024</v>
      </c>
      <c r="J11" s="43" t="s">
        <v>279</v>
      </c>
      <c r="L11" s="38"/>
      <c r="M11" s="30"/>
      <c r="N11" s="30"/>
      <c r="Q11" s="31"/>
      <c r="R11" s="31"/>
      <c r="S11" s="31"/>
    </row>
    <row r="12" spans="1:19" s="29" customFormat="1" ht="52.5" customHeight="1" x14ac:dyDescent="0.3">
      <c r="A12" s="36" t="s">
        <v>516</v>
      </c>
      <c r="B12" s="51">
        <v>7.3</v>
      </c>
      <c r="C12" s="41" t="s">
        <v>339</v>
      </c>
      <c r="D12" s="41" t="s">
        <v>272</v>
      </c>
      <c r="E12" s="42" t="s">
        <v>450</v>
      </c>
      <c r="F12" s="40">
        <v>45460</v>
      </c>
      <c r="G12" s="69" t="s">
        <v>504</v>
      </c>
      <c r="H12" s="41">
        <v>8</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940</v>
      </c>
      <c r="B15" s="51">
        <v>14.9</v>
      </c>
      <c r="C15" s="67" t="s">
        <v>938</v>
      </c>
      <c r="D15" s="77" t="s">
        <v>889</v>
      </c>
      <c r="E15" s="139" t="s">
        <v>941</v>
      </c>
      <c r="F15" s="130"/>
      <c r="G15" s="32"/>
      <c r="H15" s="32"/>
      <c r="I15" s="32"/>
      <c r="J15" s="32"/>
      <c r="L15" s="75"/>
      <c r="M15" s="35"/>
      <c r="N15" s="35"/>
      <c r="Q15" s="34"/>
      <c r="R15" s="34"/>
      <c r="S15" s="34"/>
    </row>
    <row r="16" spans="1:19" s="33" customFormat="1" ht="54" customHeight="1" x14ac:dyDescent="0.35">
      <c r="A16" s="36" t="s">
        <v>943</v>
      </c>
      <c r="B16" s="51">
        <v>14.4</v>
      </c>
      <c r="C16" s="67" t="s">
        <v>938</v>
      </c>
      <c r="D16" s="77" t="s">
        <v>944</v>
      </c>
      <c r="E16" s="139" t="s">
        <v>945</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282" priority="5">
      <formula>$F1="VALOR INCONSISTENTE"</formula>
    </cfRule>
  </conditionalFormatting>
  <conditionalFormatting sqref="A15:D15 G15:J15 A16:J37 A9:J14">
    <cfRule type="expression" dxfId="28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80" priority="3">
      <formula>$F4="VALOR INCONSISTENTE"</formula>
    </cfRule>
  </conditionalFormatting>
  <conditionalFormatting sqref="E15:F15">
    <cfRule type="expression" dxfId="279"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drogaraia.com.br/agulha-hipodermica-descartavel-caixa-com-100-unidades-solidor-40-x-12-837095.html%3Fsrsltid%3DAfmBOooGYosLO_Z1hHNP58Eb5m5SRNNPUhm4z-l82me1cEW4byQ7JUtOUpY&amp;rct=j&amp;q=&amp;esrc=s&amp;opi=95576897&amp;sa=U&amp;ved=0ahUKEwjGspv-wJ2LAxVPrJUCHSt9AWEQgOUECIwG&amp;usg=AOvVaw3hnA8ER5bmT9jtLvf6ftXO" xr:uid="{2E9637FB-18C8-4BBA-B2C5-BEE785B3B561}"/>
    <hyperlink ref="E16" r:id="rId2" display="https://www.google.com/url?url=https://www.sinetecirurgica.com.br/agulha-hipodermica-descartavel-40x12mm-100un-descarpack-p33832%3Futm_source%3Dgoogle%26utm_medium%3Dcpc%26utm_campaign%3Dlojavirtual%26srsltid%3DAfmBOor99q0Eq_s_n5CCm1E5UvTR4XSIQF9Hxjdu8m3juajzkfza2MvyAKM&amp;rct=j&amp;q=&amp;esrc=s&amp;opi=95576897&amp;sa=U&amp;ved=0ahUKEwjGspv-wJ2LAxVPrJUCHSt9AWEQgOUECKMG&amp;usg=AOvVaw3ONDmdL1LaKvr-H0Jv791E" xr:uid="{C0729752-32F6-4893-847C-4F9BCBB6E858}"/>
  </hyperlinks>
  <pageMargins left="0.4" right="0.4" top="0.6" bottom="0.6" header="0.31496062000000002" footer="0.31496062000000002"/>
  <pageSetup paperSize="9" scale="54" fitToHeight="0" orientation="landscape" cellComments="atEnd" r:id="rId3"/>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852C6-FDBE-4768-A95B-78D83CEB07F3}">
  <sheetPr codeName="Planilha58">
    <pageSetUpPr fitToPage="1"/>
  </sheetPr>
  <dimension ref="A1:S20"/>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190</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7.2214285714285706</v>
      </c>
      <c r="B5" s="138">
        <f>IFERROR(MEDIAN(B7:B1048576),0)</f>
        <v>6</v>
      </c>
      <c r="C5" s="138"/>
      <c r="D5" s="138">
        <f>IFERROR(AVERAGEIFS(B7:B1048576,B7:B1048576,"&lt;"&amp;(A5+IFERROR(_xlfn.STDEV.S(B7:B1048576),0)),B7:B1048576,"&gt;"&amp;(A5-IFERROR(_xlfn.STDEV.S(B7:B1048576),0))),0)</f>
        <v>5.9939999999999998</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190</v>
      </c>
      <c r="B9" s="51">
        <v>5.8</v>
      </c>
      <c r="C9" s="41" t="s">
        <v>339</v>
      </c>
      <c r="D9" s="41" t="s">
        <v>272</v>
      </c>
      <c r="E9" s="42" t="s">
        <v>520</v>
      </c>
      <c r="F9" s="40">
        <v>45561</v>
      </c>
      <c r="G9" s="69" t="s">
        <v>396</v>
      </c>
      <c r="H9" s="41">
        <v>22</v>
      </c>
      <c r="I9" s="41">
        <v>2024</v>
      </c>
      <c r="J9" s="43" t="s">
        <v>279</v>
      </c>
      <c r="L9" s="38"/>
      <c r="M9" s="30"/>
      <c r="N9" s="30"/>
      <c r="Q9" s="31"/>
      <c r="R9" s="31"/>
      <c r="S9" s="31"/>
    </row>
    <row r="10" spans="1:19" s="29" customFormat="1" ht="52.5" customHeight="1" x14ac:dyDescent="0.3">
      <c r="A10" s="36" t="s">
        <v>521</v>
      </c>
      <c r="B10" s="51">
        <v>6</v>
      </c>
      <c r="C10" s="41" t="s">
        <v>339</v>
      </c>
      <c r="D10" s="41" t="s">
        <v>272</v>
      </c>
      <c r="E10" s="42" t="s">
        <v>293</v>
      </c>
      <c r="F10" s="40">
        <v>45565</v>
      </c>
      <c r="G10" s="69" t="s">
        <v>515</v>
      </c>
      <c r="H10" s="41">
        <v>43</v>
      </c>
      <c r="I10" s="41">
        <v>2024</v>
      </c>
      <c r="J10" s="43" t="s">
        <v>279</v>
      </c>
      <c r="L10" s="38"/>
      <c r="M10" s="30"/>
      <c r="N10" s="30"/>
      <c r="Q10" s="31"/>
      <c r="R10" s="31"/>
      <c r="S10" s="31"/>
    </row>
    <row r="11" spans="1:19" s="29" customFormat="1" ht="52.5" customHeight="1" x14ac:dyDescent="0.3">
      <c r="A11" s="36" t="s">
        <v>522</v>
      </c>
      <c r="B11" s="51">
        <v>6.95</v>
      </c>
      <c r="C11" s="41" t="s">
        <v>276</v>
      </c>
      <c r="D11" s="41" t="s">
        <v>272</v>
      </c>
      <c r="E11" s="42" t="s">
        <v>450</v>
      </c>
      <c r="F11" s="40">
        <v>45391</v>
      </c>
      <c r="G11" s="69" t="s">
        <v>374</v>
      </c>
      <c r="H11" s="41">
        <v>11</v>
      </c>
      <c r="I11" s="41">
        <v>2024</v>
      </c>
      <c r="J11" s="43" t="s">
        <v>279</v>
      </c>
      <c r="L11" s="38"/>
      <c r="M11" s="30"/>
      <c r="N11" s="30"/>
      <c r="Q11" s="31"/>
      <c r="R11" s="31"/>
      <c r="S11" s="31"/>
    </row>
    <row r="12" spans="1:19" s="29" customFormat="1" ht="52.5" customHeight="1" x14ac:dyDescent="0.3">
      <c r="A12" s="36" t="s">
        <v>523</v>
      </c>
      <c r="B12" s="51">
        <v>5.83</v>
      </c>
      <c r="C12" s="41" t="s">
        <v>276</v>
      </c>
      <c r="D12" s="41" t="s">
        <v>272</v>
      </c>
      <c r="E12" s="42" t="s">
        <v>293</v>
      </c>
      <c r="F12" s="40">
        <v>45573</v>
      </c>
      <c r="G12" s="69" t="s">
        <v>437</v>
      </c>
      <c r="H12" s="41">
        <v>343</v>
      </c>
      <c r="I12" s="41">
        <v>2024</v>
      </c>
      <c r="J12" s="43" t="s">
        <v>279</v>
      </c>
      <c r="L12" s="38"/>
      <c r="M12" s="30"/>
      <c r="N12" s="30"/>
      <c r="Q12" s="31"/>
      <c r="R12" s="31"/>
      <c r="S12" s="31"/>
    </row>
    <row r="13" spans="1:19" s="29" customFormat="1" ht="52.5" customHeight="1" x14ac:dyDescent="0.3">
      <c r="A13" s="36" t="s">
        <v>524</v>
      </c>
      <c r="B13" s="51">
        <v>5.39</v>
      </c>
      <c r="C13" s="41" t="s">
        <v>339</v>
      </c>
      <c r="D13" s="41" t="s">
        <v>272</v>
      </c>
      <c r="E13" s="42" t="s">
        <v>404</v>
      </c>
      <c r="F13" s="40">
        <v>45587</v>
      </c>
      <c r="G13" s="69" t="s">
        <v>397</v>
      </c>
      <c r="H13" s="41">
        <v>241</v>
      </c>
      <c r="I13" s="41">
        <v>2024</v>
      </c>
      <c r="J13" s="43" t="s">
        <v>279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946</v>
      </c>
      <c r="B16" s="51">
        <v>9.8699999999999992</v>
      </c>
      <c r="C16" s="67" t="s">
        <v>938</v>
      </c>
      <c r="D16" s="77" t="s">
        <v>903</v>
      </c>
      <c r="E16" s="139" t="s">
        <v>947</v>
      </c>
      <c r="F16" s="130"/>
      <c r="G16" s="32"/>
      <c r="H16" s="32"/>
      <c r="I16" s="32"/>
      <c r="J16" s="32"/>
      <c r="L16" s="75"/>
      <c r="M16" s="35"/>
      <c r="N16" s="35"/>
      <c r="Q16" s="34"/>
      <c r="R16" s="34"/>
      <c r="S16" s="34"/>
    </row>
    <row r="17" spans="1:19" s="33" customFormat="1" ht="54" customHeight="1" x14ac:dyDescent="0.35">
      <c r="A17" s="36" t="s">
        <v>948</v>
      </c>
      <c r="B17" s="51">
        <v>10.71</v>
      </c>
      <c r="C17" s="67" t="s">
        <v>938</v>
      </c>
      <c r="D17" s="77" t="s">
        <v>949</v>
      </c>
      <c r="E17" s="139" t="s">
        <v>950</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278" priority="5">
      <formula>$F1="VALOR INCONSISTENTE"</formula>
    </cfRule>
  </conditionalFormatting>
  <conditionalFormatting sqref="A9:J38">
    <cfRule type="expression" dxfId="27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6" priority="3">
      <formula>$F4="VALOR INCONSISTENTE"</formula>
    </cfRule>
  </conditionalFormatting>
  <hyperlinks>
    <hyperlink ref="E16" r:id="rId1" display="https://www.google.com/url?url=https://www.medserv-sp.com.br/product-page/agulha-descart%25C3%25A1vel-25x7-com-100-unidades-descarpack%3Futm_source%3Dgoogle%26utm_medium%3Dwix_google_feed%26utm_campaign%3Dfreelistings%26srsltid%3DAfmBOoqvK-eIRBxZDkrKNEA0Y6YSi1uxEtgLHBOpA1hC53lMjAVrWDfFGtw&amp;rct=j&amp;q=&amp;esrc=s&amp;opi=95576897&amp;sa=U&amp;ved=0ahUKEwjF2sWEwZ2LAxWDppUCHUYYHYoQgOUECLEG&amp;usg=AOvVaw02cX1Mxh5DFBBonDE8qnfI" xr:uid="{F9134401-7F6C-4C62-B9A7-8DA71584B086}"/>
    <hyperlink ref="E17" r:id="rId2" display="https://www.google.com/url?url=https://www.cirurgicasalutar.com.br/agulha-descartavel-13x0-45mm-c-100-unidades---descarpack-20048160%3Futm_source%3DSite%26utm_medium%3DGoogleMerchant%26utm_campaign%3DGoogleMerchant%26srsltid%3DAfmBOoqAHrwTvW0oL1AdXUDLoV99XnPAxRJZADt0kvAQMbY69DmuRpwAkGU&amp;rct=j&amp;q=&amp;esrc=s&amp;opi=95576897&amp;sa=U&amp;ved=0ahUKEwjF2sWEwZ2LAxWDppUCHUYYHYoQgOUECL0G&amp;usg=AOvVaw3BQMOy_eGw2l3zqiV34X8r" xr:uid="{644A3E78-8FF7-4310-BB2C-94AEA983B299}"/>
  </hyperlinks>
  <pageMargins left="0.4" right="0.4" top="0.6" bottom="0.6" header="0.31496062000000002" footer="0.31496062000000002"/>
  <pageSetup paperSize="9" scale="54" fitToHeight="0" orientation="landscape" cellComments="atEnd"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3D103-127E-4805-A653-197EB29C3BB7}">
  <sheetPr codeName="Planilha59">
    <pageSetUpPr fitToPage="1"/>
  </sheetPr>
  <dimension ref="A1:S17"/>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8.2174999999999994</v>
      </c>
      <c r="B5" s="138">
        <f>IFERROR(MEDIAN(B7:B1048576),0)</f>
        <v>6.9399999999999995</v>
      </c>
      <c r="C5" s="138"/>
      <c r="D5" s="138">
        <f>IFERROR(AVERAGEIFS(B7:B1048576,B7:B1048576,"&lt;"&amp;(A5+IFERROR(_xlfn.STDEV.S(B7:B1048576),0)),B7:B1048576,"&gt;"&amp;(A5-IFERROR(_xlfn.STDEV.S(B7:B1048576),0))),0)</f>
        <v>6.626666666666666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1167</v>
      </c>
      <c r="B9" s="51">
        <v>6.88</v>
      </c>
      <c r="C9" s="41" t="s">
        <v>339</v>
      </c>
      <c r="D9" s="41" t="s">
        <v>272</v>
      </c>
      <c r="E9" s="42" t="s">
        <v>1168</v>
      </c>
      <c r="F9" s="40">
        <v>45518</v>
      </c>
      <c r="G9" s="69" t="s">
        <v>777</v>
      </c>
      <c r="H9" s="41">
        <v>77</v>
      </c>
      <c r="I9" s="41">
        <v>2024</v>
      </c>
      <c r="J9" s="43" t="s">
        <v>279</v>
      </c>
      <c r="L9" s="38"/>
      <c r="M9" s="30"/>
      <c r="N9" s="30"/>
      <c r="Q9" s="31"/>
      <c r="R9" s="31"/>
      <c r="S9" s="31"/>
    </row>
    <row r="10" spans="1:19" s="29" customFormat="1" ht="52.5" customHeight="1" x14ac:dyDescent="0.3">
      <c r="A10" s="36" t="s">
        <v>1169</v>
      </c>
      <c r="B10" s="51">
        <v>6</v>
      </c>
      <c r="C10" s="41" t="s">
        <v>339</v>
      </c>
      <c r="D10" s="41" t="s">
        <v>272</v>
      </c>
      <c r="E10" s="42">
        <v>11145401000156</v>
      </c>
      <c r="F10" s="40">
        <v>45478</v>
      </c>
      <c r="G10" s="69" t="s">
        <v>336</v>
      </c>
      <c r="H10" s="41">
        <v>13</v>
      </c>
      <c r="I10" s="41">
        <v>2024</v>
      </c>
      <c r="J10" s="43" t="s">
        <v>279</v>
      </c>
      <c r="L10" s="38"/>
      <c r="M10" s="30"/>
      <c r="N10" s="30"/>
      <c r="Q10" s="31"/>
      <c r="R10" s="31"/>
      <c r="S10" s="31"/>
    </row>
    <row r="11" spans="1:19" s="29" customFormat="1" ht="52.5" customHeight="1" x14ac:dyDescent="0.3">
      <c r="A11" s="36" t="s">
        <v>1170</v>
      </c>
      <c r="B11" s="51">
        <v>7</v>
      </c>
      <c r="C11" s="41" t="s">
        <v>276</v>
      </c>
      <c r="D11" s="41" t="s">
        <v>272</v>
      </c>
      <c r="E11" s="42">
        <v>43906605000159</v>
      </c>
      <c r="F11" s="40">
        <v>45568</v>
      </c>
      <c r="G11" s="69" t="s">
        <v>784</v>
      </c>
      <c r="H11" s="41">
        <v>33</v>
      </c>
      <c r="I11" s="41">
        <v>2024</v>
      </c>
      <c r="J11" s="43" t="s">
        <v>279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951</v>
      </c>
      <c r="B14" s="51">
        <v>12.99</v>
      </c>
      <c r="C14" s="67" t="s">
        <v>938</v>
      </c>
      <c r="D14" s="77" t="s">
        <v>952</v>
      </c>
      <c r="E14" s="139" t="s">
        <v>953</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275" priority="5">
      <formula>$F1="VALOR INCONSISTENTE"</formula>
    </cfRule>
  </conditionalFormatting>
  <conditionalFormatting sqref="A9:J22">
    <cfRule type="expression" dxfId="27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3" priority="3">
      <formula>$F4="VALOR INCONSISTENTE"</formula>
    </cfRule>
  </conditionalFormatting>
  <hyperlinks>
    <hyperlink ref="E14" r:id="rId1" display="https://www.google.com/url?url=https://www.grupoprontodistribuidora.com.br/agulha-hipodermica-0-6-x-25mm-caixa-com-100-unidades-solidor.html%3Fsrsltid%3DAfmBOopdzOWHfxmy-Mh2xvIJn2xabl0sJdhlcsYTCGO-YjUBKGJKxnZaQ4s&amp;rct=j&amp;q=&amp;esrc=s&amp;opi=95576897&amp;sa=U&amp;ved=0ahUKEwiGyY6MwZ2LAxWkq5UCHesGBmIQgOUECLQG&amp;usg=AOvVaw13OS0pxESvzcLy5eMdENPh" xr:uid="{AEBEF1B2-16C0-4EAB-AB4D-757B9DE67236}"/>
  </hyperlinks>
  <pageMargins left="0.4" right="0.4" top="0.6" bottom="0.6" header="0.31496062000000002" footer="0.31496062000000002"/>
  <pageSetup paperSize="9" scale="54" fitToHeight="0" orientation="landscape" cellComments="atEnd"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C24-03FF-4BBD-82A7-90E3237D72B9}">
  <sheetPr codeName="Planilha60">
    <pageSetUpPr fitToPage="1"/>
  </sheetPr>
  <dimension ref="A1:S21"/>
  <sheetViews>
    <sheetView showGridLines="0" zoomScale="80" zoomScaleNormal="80" workbookViewId="0">
      <pane ySplit="2" topLeftCell="A11" activePane="bottomLeft" state="frozen"/>
      <selection pane="bottomLeft" activeCell="A13" sqref="A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192</v>
      </c>
      <c r="C1" s="132"/>
      <c r="D1" s="133"/>
      <c r="E1" s="9"/>
      <c r="F1" s="2"/>
      <c r="G1" s="1"/>
      <c r="H1" s="2"/>
      <c r="I1" s="2"/>
      <c r="J1" s="2"/>
      <c r="K1" s="3"/>
      <c r="M1" s="3"/>
      <c r="N1" s="3"/>
    </row>
    <row r="2" spans="1:19" s="26" customFormat="1" ht="27" customHeight="1" x14ac:dyDescent="0.25">
      <c r="A2" s="70" t="s">
        <v>26</v>
      </c>
      <c r="B2" s="134" t="s">
        <v>193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6.0262499999999992</v>
      </c>
      <c r="B5" s="138">
        <f>IFERROR(MEDIAN(B7:B1048576),0)</f>
        <v>4.9050000000000002</v>
      </c>
      <c r="C5" s="138"/>
      <c r="D5" s="138">
        <f>IFERROR(AVERAGEIFS(B7:B1048576,B7:B1048576,"&lt;"&amp;(A5+IFERROR(_xlfn.STDEV.S(B7:B1048576),0)),B7:B1048576,"&gt;"&amp;(A5-IFERROR(_xlfn.STDEV.S(B7:B1048576),0))),0)</f>
        <v>5.05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530</v>
      </c>
      <c r="B9" s="51">
        <v>4.8600000000000003</v>
      </c>
      <c r="C9" s="41" t="s">
        <v>531</v>
      </c>
      <c r="D9" s="41" t="s">
        <v>272</v>
      </c>
      <c r="E9" s="42" t="s">
        <v>480</v>
      </c>
      <c r="F9" s="40">
        <v>45510</v>
      </c>
      <c r="G9" s="69" t="s">
        <v>532</v>
      </c>
      <c r="H9" s="41">
        <v>30</v>
      </c>
      <c r="I9" s="41">
        <v>2024</v>
      </c>
      <c r="J9" s="43" t="s">
        <v>275</v>
      </c>
      <c r="L9" s="38"/>
      <c r="M9" s="30"/>
      <c r="N9" s="30"/>
      <c r="Q9" s="31"/>
      <c r="R9" s="31"/>
      <c r="S9" s="31"/>
    </row>
    <row r="10" spans="1:19" s="29" customFormat="1" ht="52.5" customHeight="1" x14ac:dyDescent="0.3">
      <c r="A10" s="36" t="s">
        <v>533</v>
      </c>
      <c r="B10" s="51">
        <v>4.5999999999999996</v>
      </c>
      <c r="C10" s="41" t="s">
        <v>531</v>
      </c>
      <c r="D10" s="41" t="s">
        <v>272</v>
      </c>
      <c r="E10" s="42" t="s">
        <v>535</v>
      </c>
      <c r="F10" s="40">
        <v>45352</v>
      </c>
      <c r="G10" s="69" t="s">
        <v>534</v>
      </c>
      <c r="H10" s="41">
        <v>8</v>
      </c>
      <c r="I10" s="41">
        <v>2024</v>
      </c>
      <c r="J10" s="43" t="s">
        <v>279</v>
      </c>
      <c r="L10" s="38"/>
      <c r="M10" s="30"/>
      <c r="N10" s="30"/>
      <c r="Q10" s="31"/>
      <c r="R10" s="31"/>
      <c r="S10" s="31"/>
    </row>
    <row r="11" spans="1:19" s="29" customFormat="1" ht="52.5" customHeight="1" x14ac:dyDescent="0.3">
      <c r="A11" s="36" t="s">
        <v>537</v>
      </c>
      <c r="B11" s="51">
        <v>4.7699999999999996</v>
      </c>
      <c r="C11" s="41" t="s">
        <v>531</v>
      </c>
      <c r="D11" s="41" t="s">
        <v>272</v>
      </c>
      <c r="E11" s="42" t="s">
        <v>462</v>
      </c>
      <c r="F11" s="40">
        <v>45440</v>
      </c>
      <c r="G11" s="69" t="s">
        <v>512</v>
      </c>
      <c r="H11" s="41">
        <v>12</v>
      </c>
      <c r="I11" s="41">
        <v>2024</v>
      </c>
      <c r="J11" s="43" t="s">
        <v>513</v>
      </c>
      <c r="L11" s="38"/>
      <c r="M11" s="30"/>
      <c r="N11" s="30"/>
      <c r="Q11" s="31"/>
      <c r="R11" s="31"/>
      <c r="S11" s="31"/>
    </row>
    <row r="12" spans="1:19" s="29" customFormat="1" ht="52.5" customHeight="1" x14ac:dyDescent="0.3">
      <c r="A12" s="36" t="s">
        <v>539</v>
      </c>
      <c r="B12" s="51">
        <v>4.7699999999999996</v>
      </c>
      <c r="C12" s="41" t="s">
        <v>193</v>
      </c>
      <c r="D12" s="41" t="s">
        <v>301</v>
      </c>
      <c r="E12" s="42" t="s">
        <v>462</v>
      </c>
      <c r="F12" s="40">
        <v>45236</v>
      </c>
      <c r="G12" s="69" t="s">
        <v>540</v>
      </c>
      <c r="H12" s="41" t="s">
        <v>541</v>
      </c>
      <c r="I12" s="41">
        <v>2023</v>
      </c>
      <c r="J12" s="43" t="s">
        <v>303</v>
      </c>
      <c r="L12" s="38"/>
      <c r="M12" s="30"/>
      <c r="N12" s="30"/>
      <c r="Q12" s="31"/>
      <c r="R12" s="31"/>
      <c r="S12" s="31"/>
    </row>
    <row r="13" spans="1:19" s="29" customFormat="1" ht="52.5" customHeight="1" x14ac:dyDescent="0.3">
      <c r="A13" s="36" t="s">
        <v>542</v>
      </c>
      <c r="B13" s="51">
        <v>4.95</v>
      </c>
      <c r="C13" s="41" t="s">
        <v>288</v>
      </c>
      <c r="D13" s="41" t="s">
        <v>285</v>
      </c>
      <c r="E13" s="42" t="s">
        <v>416</v>
      </c>
      <c r="F13" s="40">
        <v>45502</v>
      </c>
      <c r="G13" s="69" t="s">
        <v>389</v>
      </c>
      <c r="H13" s="41">
        <v>32</v>
      </c>
      <c r="I13" s="41">
        <v>2024</v>
      </c>
      <c r="J13" s="43" t="s">
        <v>287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954</v>
      </c>
      <c r="B16" s="51">
        <v>6.35</v>
      </c>
      <c r="C16" s="67" t="s">
        <v>938</v>
      </c>
      <c r="D16" s="77" t="s">
        <v>955</v>
      </c>
      <c r="E16" s="139" t="s">
        <v>956</v>
      </c>
      <c r="F16" s="130"/>
      <c r="G16" s="32"/>
      <c r="H16" s="32"/>
      <c r="I16" s="32"/>
      <c r="J16" s="32"/>
      <c r="L16" s="75"/>
      <c r="M16" s="35"/>
      <c r="N16" s="35"/>
      <c r="Q16" s="34"/>
      <c r="R16" s="34"/>
      <c r="S16" s="34"/>
    </row>
    <row r="17" spans="1:19" s="33" customFormat="1" ht="54" customHeight="1" x14ac:dyDescent="0.35">
      <c r="A17" s="36" t="s">
        <v>957</v>
      </c>
      <c r="B17" s="51">
        <v>8.2200000000000006</v>
      </c>
      <c r="C17" s="67" t="s">
        <v>958</v>
      </c>
      <c r="D17" s="77" t="s">
        <v>883</v>
      </c>
      <c r="E17" s="139" t="s">
        <v>959</v>
      </c>
      <c r="F17" s="130"/>
      <c r="G17" s="32"/>
      <c r="H17" s="32"/>
      <c r="I17" s="32"/>
      <c r="J17" s="32"/>
      <c r="L17" s="75"/>
      <c r="M17" s="35"/>
      <c r="N17" s="35"/>
      <c r="Q17" s="34"/>
      <c r="R17" s="34"/>
      <c r="S17" s="34"/>
    </row>
    <row r="18" spans="1:19" s="33" customFormat="1" ht="54" customHeight="1" x14ac:dyDescent="0.35">
      <c r="A18" s="36" t="s">
        <v>960</v>
      </c>
      <c r="B18" s="51">
        <v>9.69</v>
      </c>
      <c r="C18" s="67" t="s">
        <v>958</v>
      </c>
      <c r="D18" s="77" t="s">
        <v>891</v>
      </c>
      <c r="E18" s="139" t="s">
        <v>961</v>
      </c>
      <c r="F18" s="130"/>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22" t="s">
        <v>49</v>
      </c>
      <c r="E20" s="122"/>
      <c r="F20" s="123"/>
      <c r="G20" s="37"/>
      <c r="H20" s="37"/>
      <c r="I20" s="37"/>
      <c r="J20" s="37"/>
      <c r="L20" s="38"/>
      <c r="M20" s="30"/>
      <c r="N20" s="30"/>
      <c r="Q20" s="31"/>
      <c r="R20" s="31"/>
      <c r="S20" s="31"/>
    </row>
    <row r="21" spans="1:19" s="29" customFormat="1" ht="54" customHeight="1" x14ac:dyDescent="0.3">
      <c r="A21" s="39" t="s">
        <v>27</v>
      </c>
      <c r="B21" s="51"/>
      <c r="C21" s="52"/>
      <c r="D21" s="124"/>
      <c r="E21" s="125"/>
      <c r="F21" s="126"/>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F13">
    <cfRule type="expression" dxfId="272" priority="5">
      <formula>$F1="VALOR INCONSISTENTE"</formula>
    </cfRule>
  </conditionalFormatting>
  <conditionalFormatting sqref="A19:J39 A16:D18 G16:J18 E17:F18 A9:J15">
    <cfRule type="expression" dxfId="27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0" priority="3">
      <formula>$F4="VALOR INCONSISTENTE"</formula>
    </cfRule>
  </conditionalFormatting>
  <conditionalFormatting sqref="E16:F16">
    <cfRule type="expression" dxfId="269"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magazinemedica.com.br/produtos/visualiza/sku/14344/%3Fsrsltid%3DAfmBOorzj-I5qv7qlhBkJH1YxWni5UrFdMJ7Y3fr_LdHuwLGFfQTWHOBTeQ&amp;rct=j&amp;q=&amp;esrc=s&amp;opi=95576897&amp;sa=U&amp;ved=0ahUKEwiRxPqTwZ2LAxVCqZUCHf9xCEwQgOUECIEG&amp;usg=AOvVaw0Rd_aqFY1gZM-YV6Lo5iAs" xr:uid="{B88027F3-4780-45C3-A573-D036A1D6B324}"/>
    <hyperlink ref="E17" r:id="rId2" display="https://www.google.com/url?url=https://www.paguemenos.com.br/abaixador-de-lingua-em-madeira-theoto-100-unidades-16q9rv8460431227/p%3FskuId%3D118257%26srsltid%3DAfmBOoqc44ka1mS40KF3gee_DJb5WkkpRTeSjtcbl2bQAk3NGPYiAlQbjhc&amp;rct=j&amp;q=&amp;esrc=s&amp;opi=95576897&amp;sa=U&amp;ved=0ahUKEwiRxPqTwZ2LAxVCqZUCHf9xCEwQguUECI4G&amp;usg=AOvVaw14v3xWWv6aDnLy6xUHmmw2" xr:uid="{8ADB772B-B350-4987-A394-92ED1E6EA53B}"/>
    <hyperlink ref="E18" r:id="rId3" display="https://www.google.com/url?url=https://www.dentalcremer.com.br/abaixador-de-lingua-de-madeira-estilo-315707.html%3Fsrsltid%3DAfmBOop4FVshaZ-unRoLciSBFe6cR7IlUH_WVhPC-8tjKBInnpvGLD2ntbA&amp;rct=j&amp;q=&amp;esrc=s&amp;opi=95576897&amp;sa=U&amp;ved=0ahUKEwiRxPqTwZ2LAxVCqZUCHf9xCEwQguUECLEG&amp;usg=AOvVaw3CbwVab5YABx7hsuBYDNcH" xr:uid="{A9AF93DD-3D8D-4E29-9CA9-C9518DE2C769}"/>
  </hyperlinks>
  <pageMargins left="0.4" right="0.4" top="0.6" bottom="0.6" header="0.31496062000000002" footer="0.31496062000000002"/>
  <pageSetup paperSize="9" scale="54" fitToHeight="0" orientation="landscape" cellComments="atEnd" r:id="rId4"/>
  <drawing r:id="rId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5BB50-2F7C-4861-920A-5C8965BD7CAA}">
  <sheetPr codeName="Planilha61">
    <pageSetUpPr fitToPage="1"/>
  </sheetPr>
  <dimension ref="A1:S18"/>
  <sheetViews>
    <sheetView showGridLines="0" zoomScale="80" zoomScaleNormal="80" workbookViewId="0">
      <pane ySplit="2" topLeftCell="A14" activePane="bottomLeft" state="frozen"/>
      <selection pane="bottomLeft" activeCell="D15" sqref="D1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194</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67.102000000000004</v>
      </c>
      <c r="B5" s="138">
        <f>IFERROR(MEDIAN(B7:B1048576),0)</f>
        <v>57</v>
      </c>
      <c r="C5" s="138"/>
      <c r="D5" s="138">
        <f>IFERROR(AVERAGEIFS(B7:B1048576,B7:B1048576,"&lt;"&amp;(A5+IFERROR(_xlfn.STDEV.S(B7:B1048576),0)),B7:B1048576,"&gt;"&amp;(A5-IFERROR(_xlfn.STDEV.S(B7:B1048576),0))),0)</f>
        <v>55.722500000000004</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543</v>
      </c>
      <c r="B9" s="51">
        <v>53.96</v>
      </c>
      <c r="C9" s="41" t="s">
        <v>339</v>
      </c>
      <c r="D9" s="41" t="s">
        <v>272</v>
      </c>
      <c r="E9" s="42" t="s">
        <v>474</v>
      </c>
      <c r="F9" s="40">
        <v>45378</v>
      </c>
      <c r="G9" s="69" t="s">
        <v>274</v>
      </c>
      <c r="H9" s="41">
        <v>9</v>
      </c>
      <c r="I9" s="41">
        <v>2024</v>
      </c>
      <c r="J9" s="43" t="s">
        <v>275</v>
      </c>
      <c r="L9" s="38"/>
      <c r="M9" s="30"/>
      <c r="N9" s="30"/>
      <c r="Q9" s="31"/>
      <c r="R9" s="31"/>
      <c r="S9" s="31"/>
    </row>
    <row r="10" spans="1:19" s="29" customFormat="1" ht="52.5" customHeight="1" x14ac:dyDescent="0.3">
      <c r="A10" s="36" t="s">
        <v>1171</v>
      </c>
      <c r="B10" s="51">
        <v>53</v>
      </c>
      <c r="C10" s="41" t="s">
        <v>276</v>
      </c>
      <c r="D10" s="41" t="s">
        <v>272</v>
      </c>
      <c r="E10" s="42" t="s">
        <v>775</v>
      </c>
      <c r="F10" s="40">
        <v>45447</v>
      </c>
      <c r="G10" s="69" t="s">
        <v>685</v>
      </c>
      <c r="H10" s="41">
        <v>15</v>
      </c>
      <c r="I10" s="41">
        <v>2024</v>
      </c>
      <c r="J10" s="43" t="s">
        <v>279</v>
      </c>
      <c r="L10" s="38"/>
      <c r="M10" s="30"/>
      <c r="N10" s="30"/>
      <c r="Q10" s="31"/>
      <c r="R10" s="31"/>
      <c r="S10" s="31"/>
    </row>
    <row r="11" spans="1:19" s="29" customFormat="1" ht="52.5" customHeight="1" x14ac:dyDescent="0.3">
      <c r="A11" s="36" t="s">
        <v>1172</v>
      </c>
      <c r="B11" s="51">
        <v>58.93</v>
      </c>
      <c r="C11" s="41" t="s">
        <v>339</v>
      </c>
      <c r="D11" s="41" t="s">
        <v>272</v>
      </c>
      <c r="E11" s="42">
        <v>34064557000108</v>
      </c>
      <c r="F11" s="40">
        <v>45427</v>
      </c>
      <c r="G11" s="69" t="s">
        <v>445</v>
      </c>
      <c r="H11" s="41">
        <v>7</v>
      </c>
      <c r="I11" s="41">
        <v>2024</v>
      </c>
      <c r="J11" s="43" t="s">
        <v>279</v>
      </c>
      <c r="L11" s="38"/>
      <c r="M11" s="30"/>
      <c r="N11" s="30"/>
      <c r="Q11" s="31"/>
      <c r="R11" s="31"/>
      <c r="S11" s="31"/>
    </row>
    <row r="12" spans="1:19" s="29" customFormat="1" ht="52.5" customHeight="1" x14ac:dyDescent="0.3">
      <c r="A12" s="36" t="s">
        <v>1173</v>
      </c>
      <c r="B12" s="51">
        <v>57</v>
      </c>
      <c r="C12" s="41" t="s">
        <v>339</v>
      </c>
      <c r="D12" s="41" t="s">
        <v>272</v>
      </c>
      <c r="E12" s="42">
        <v>3652030000170</v>
      </c>
      <c r="F12" s="40">
        <v>45456</v>
      </c>
      <c r="G12" s="69" t="s">
        <v>598</v>
      </c>
      <c r="H12" s="41">
        <v>16</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1174</v>
      </c>
      <c r="B15" s="51">
        <v>112.62</v>
      </c>
      <c r="C15" s="67">
        <v>45717.659722222219</v>
      </c>
      <c r="D15" s="77" t="s">
        <v>939</v>
      </c>
      <c r="E15" s="139" t="s">
        <v>1175</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268" priority="9">
      <formula>$F1="VALOR INCONSISTENTE"</formula>
    </cfRule>
  </conditionalFormatting>
  <conditionalFormatting sqref="A16:J36 A9:J14">
    <cfRule type="expression" dxfId="267"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66" priority="7">
      <formula>$F4="VALOR INCONSISTENTE"</formula>
    </cfRule>
  </conditionalFormatting>
  <conditionalFormatting sqref="A15:B15 D15:J15">
    <cfRule type="expression" dxfId="265" priority="2">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conditionalFormatting sqref="C15">
    <cfRule type="expression" dxfId="264"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F4629B9B-FCC3-4CC3-8803-8E8E6475F94F}"/>
  </hyperlinks>
  <pageMargins left="0.4" right="0.4" top="0.6" bottom="0.6" header="0.31496062000000002" footer="0.31496062000000002"/>
  <pageSetup paperSize="9" scale="54" fitToHeight="0" orientation="landscape" cellComments="atEnd"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A36C6-92E6-4032-B4CE-E141F225BBEC}">
  <sheetPr codeName="Planilha62">
    <pageSetUpPr fitToPage="1"/>
  </sheetPr>
  <dimension ref="A1:S18"/>
  <sheetViews>
    <sheetView showGridLines="0" zoomScale="80" zoomScaleNormal="80" workbookViewId="0">
      <pane ySplit="2" topLeftCell="A9" activePane="bottomLeft" state="frozen"/>
      <selection pane="bottomLeft" activeCell="E15" sqref="E15:F1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195</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65.513999999999996</v>
      </c>
      <c r="B5" s="138">
        <f>IFERROR(MEDIAN(B7:B1048576),0)</f>
        <v>67.11</v>
      </c>
      <c r="C5" s="138"/>
      <c r="D5" s="138">
        <f>IFERROR(AVERAGEIFS(B7:B1048576,B7:B1048576,"&lt;"&amp;(A5+IFERROR(_xlfn.STDEV.S(B7:B1048576),0)),B7:B1048576,"&gt;"&amp;(A5-IFERROR(_xlfn.STDEV.S(B7:B1048576),0))),0)</f>
        <v>65.94</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1176</v>
      </c>
      <c r="B9" s="51">
        <v>57.71</v>
      </c>
      <c r="C9" s="41" t="s">
        <v>339</v>
      </c>
      <c r="D9" s="41" t="s">
        <v>272</v>
      </c>
      <c r="E9" s="42" t="s">
        <v>544</v>
      </c>
      <c r="F9" s="40">
        <v>45378</v>
      </c>
      <c r="G9" s="69" t="s">
        <v>274</v>
      </c>
      <c r="H9" s="41">
        <v>9</v>
      </c>
      <c r="I9" s="41">
        <v>2024</v>
      </c>
      <c r="J9" s="43" t="s">
        <v>275</v>
      </c>
      <c r="L9" s="38"/>
      <c r="M9" s="30"/>
      <c r="N9" s="30"/>
      <c r="Q9" s="31"/>
      <c r="R9" s="31"/>
      <c r="S9" s="31"/>
    </row>
    <row r="10" spans="1:19" s="29" customFormat="1" ht="52.5" customHeight="1" x14ac:dyDescent="0.3">
      <c r="A10" s="36" t="s">
        <v>1177</v>
      </c>
      <c r="B10" s="51">
        <v>73</v>
      </c>
      <c r="C10" s="41" t="s">
        <v>339</v>
      </c>
      <c r="D10" s="41" t="s">
        <v>272</v>
      </c>
      <c r="E10" s="42">
        <v>37931064000116</v>
      </c>
      <c r="F10" s="40">
        <v>45573</v>
      </c>
      <c r="G10" s="69" t="s">
        <v>550</v>
      </c>
      <c r="H10" s="41">
        <v>20</v>
      </c>
      <c r="I10" s="41">
        <v>2024</v>
      </c>
      <c r="J10" s="43" t="s">
        <v>279</v>
      </c>
      <c r="L10" s="38"/>
      <c r="M10" s="30"/>
      <c r="N10" s="30"/>
      <c r="Q10" s="31"/>
      <c r="R10" s="31"/>
      <c r="S10" s="31"/>
    </row>
    <row r="11" spans="1:19" s="29" customFormat="1" ht="52.5" customHeight="1" x14ac:dyDescent="0.3">
      <c r="A11" s="36" t="s">
        <v>1178</v>
      </c>
      <c r="B11" s="51">
        <v>48.75</v>
      </c>
      <c r="C11" s="41" t="s">
        <v>339</v>
      </c>
      <c r="D11" s="41" t="s">
        <v>272</v>
      </c>
      <c r="E11" s="42">
        <v>34064557000108</v>
      </c>
      <c r="F11" s="40">
        <v>45427</v>
      </c>
      <c r="G11" s="69" t="s">
        <v>445</v>
      </c>
      <c r="H11" s="41">
        <v>7</v>
      </c>
      <c r="I11" s="41">
        <v>2024</v>
      </c>
      <c r="J11" s="43" t="s">
        <v>279</v>
      </c>
      <c r="L11" s="38"/>
      <c r="M11" s="30"/>
      <c r="N11" s="30"/>
      <c r="Q11" s="31"/>
      <c r="R11" s="31"/>
      <c r="S11" s="31"/>
    </row>
    <row r="12" spans="1:19" s="29" customFormat="1" ht="52.5" customHeight="1" x14ac:dyDescent="0.3">
      <c r="A12" s="36" t="s">
        <v>553</v>
      </c>
      <c r="B12" s="51">
        <v>67.11</v>
      </c>
      <c r="C12" s="41" t="s">
        <v>551</v>
      </c>
      <c r="D12" s="41" t="s">
        <v>272</v>
      </c>
      <c r="E12" s="42">
        <v>36519741000120</v>
      </c>
      <c r="F12" s="40">
        <v>45484</v>
      </c>
      <c r="G12" s="69" t="s">
        <v>552</v>
      </c>
      <c r="H12" s="41">
        <v>33</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1179</v>
      </c>
      <c r="B15" s="51">
        <v>81</v>
      </c>
      <c r="C15" s="67">
        <v>45717.659722222219</v>
      </c>
      <c r="D15" s="77" t="s">
        <v>1180</v>
      </c>
      <c r="E15" s="139" t="s">
        <v>1181</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
    <cfRule type="expression" dxfId="263" priority="9">
      <formula>$F1="VALOR INCONSISTENTE"</formula>
    </cfRule>
  </conditionalFormatting>
  <conditionalFormatting sqref="A16:J36 A13:J14">
    <cfRule type="expression" dxfId="262" priority="8">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261" priority="7">
      <formula>$F4="VALOR INCONSISTENTE"</formula>
    </cfRule>
  </conditionalFormatting>
  <conditionalFormatting sqref="F9:F12">
    <cfRule type="expression" dxfId="260" priority="4">
      <formula>$F9="VALOR INCONSISTENTE"</formula>
    </cfRule>
  </conditionalFormatting>
  <conditionalFormatting sqref="A9:J12">
    <cfRule type="expression" dxfId="259" priority="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A15:J15">
    <cfRule type="expression" dxfId="258" priority="2">
      <formula>AND(A15&lt;&gt;"",MOD(ROW(),2)=0,$A15&lt;&gt;"PESQUISA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urgenciahospitalarcruz.com.br/cateteres/cateter-intravenoso-periferico-18g-cx-c-100%3Fparceiro%3D4440%26srsltid%3DAfmBOoq8xIIWZhosdxuIKCrK9Pk6wE4w3OwGmxd6wbGbr5tapf6hHih5yeU&amp;rct=j&amp;q=&amp;esrc=s&amp;opi=95576897&amp;sa=U&amp;ved=0ahUKEwjjkt79m9qKAxXqIrkGHW9vEvYQgOUECNsF&amp;usg=AOvVaw2XdNHxxqxh75K-yUX-TstP" xr:uid="{FAC1E230-13C9-426F-9D70-4DF5C28F0801}"/>
  </hyperlinks>
  <pageMargins left="0.4" right="0.4" top="0.6" bottom="0.6" header="0.31496062000000002" footer="0.31496062000000002"/>
  <pageSetup paperSize="9" scale="54" fitToHeight="0" orientation="landscape" cellComments="atEnd"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1918B-EF05-4B10-B53A-D94179FAE589}">
  <sheetPr codeName="Planilha63">
    <pageSetUpPr fitToPage="1"/>
  </sheetPr>
  <dimension ref="A1:S17"/>
  <sheetViews>
    <sheetView showGridLines="0" zoomScale="80" zoomScaleNormal="80" workbookViewId="0">
      <pane ySplit="2" topLeftCell="A3" activePane="bottomLeft" state="frozen"/>
      <selection pane="bottomLeft" activeCell="A10" sqref="A10:XFD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196</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63.275000000000006</v>
      </c>
      <c r="B5" s="138">
        <f>IFERROR(MEDIAN(B7:B1048576),0)</f>
        <v>65.355000000000004</v>
      </c>
      <c r="C5" s="138"/>
      <c r="D5" s="138">
        <f>IFERROR(AVERAGEIFS(B7:B1048576,B7:B1048576,"&lt;"&amp;(A5+IFERROR(_xlfn.STDEV.S(B7:B1048576),0)),B7:B1048576,"&gt;"&amp;(A5-IFERROR(_xlfn.STDEV.S(B7:B1048576),0))),0)</f>
        <v>70.236666666666665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1182</v>
      </c>
      <c r="B9" s="51">
        <v>57.71</v>
      </c>
      <c r="C9" s="41" t="s">
        <v>339</v>
      </c>
      <c r="D9" s="41" t="s">
        <v>272</v>
      </c>
      <c r="E9" s="42" t="s">
        <v>544</v>
      </c>
      <c r="F9" s="40">
        <v>45378</v>
      </c>
      <c r="G9" s="69" t="s">
        <v>274</v>
      </c>
      <c r="H9" s="41">
        <v>9</v>
      </c>
      <c r="I9" s="41">
        <v>2024</v>
      </c>
      <c r="J9" s="43" t="s">
        <v>275</v>
      </c>
      <c r="L9" s="38"/>
      <c r="M9" s="30"/>
      <c r="N9" s="30"/>
      <c r="Q9" s="31"/>
      <c r="R9" s="31"/>
      <c r="S9" s="31"/>
    </row>
    <row r="10" spans="1:19" s="29" customFormat="1" ht="52.5" customHeight="1" x14ac:dyDescent="0.3">
      <c r="A10" s="36" t="s">
        <v>1183</v>
      </c>
      <c r="B10" s="51">
        <v>73</v>
      </c>
      <c r="C10" s="41" t="s">
        <v>276</v>
      </c>
      <c r="D10" s="41" t="s">
        <v>272</v>
      </c>
      <c r="E10" s="42">
        <v>37931064000116</v>
      </c>
      <c r="F10" s="40">
        <v>45573</v>
      </c>
      <c r="G10" s="69" t="s">
        <v>550</v>
      </c>
      <c r="H10" s="41">
        <v>20</v>
      </c>
      <c r="I10" s="41">
        <v>2024</v>
      </c>
      <c r="J10" s="43" t="s">
        <v>279</v>
      </c>
      <c r="L10" s="38"/>
      <c r="M10" s="30"/>
      <c r="N10" s="30"/>
      <c r="Q10" s="31"/>
      <c r="R10" s="31"/>
      <c r="S10" s="31"/>
    </row>
    <row r="11" spans="1:19" s="29" customFormat="1" ht="52.5" customHeight="1" x14ac:dyDescent="0.3">
      <c r="A11" s="36" t="s">
        <v>671</v>
      </c>
      <c r="B11" s="51">
        <v>42.39</v>
      </c>
      <c r="C11" s="41" t="s">
        <v>339</v>
      </c>
      <c r="D11" s="41" t="s">
        <v>272</v>
      </c>
      <c r="E11" s="42" t="s">
        <v>373</v>
      </c>
      <c r="F11" s="40">
        <v>45383</v>
      </c>
      <c r="G11" s="69" t="s">
        <v>672</v>
      </c>
      <c r="H11" s="41">
        <v>16</v>
      </c>
      <c r="I11" s="41">
        <v>2024</v>
      </c>
      <c r="J11" s="43" t="s">
        <v>279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1184</v>
      </c>
      <c r="B14" s="51">
        <v>80</v>
      </c>
      <c r="C14" s="67">
        <v>45717.659722222219</v>
      </c>
      <c r="D14" s="77" t="s">
        <v>1180</v>
      </c>
      <c r="E14" s="139" t="s">
        <v>1185</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257" priority="8">
      <formula>$F1="VALOR INCONSISTENTE"</formula>
    </cfRule>
  </conditionalFormatting>
  <conditionalFormatting sqref="A9:J35">
    <cfRule type="expression" dxfId="256"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55" priority="6">
      <formula>$F4="VALOR INCONSISTENTE"</formula>
    </cfRule>
  </conditionalFormatting>
  <hyperlinks>
    <hyperlink ref="E14" r:id="rId1" display="https://www.google.com/url?url=https://www.urgenciahospitalarcruz.com.br/descartaveis/cateter-intravenoso-16g-cx-c-100-unds%3Fparceiro%3D4440%26srsltid%3DAfmBOoqCL_w2dU4BAe_9FpCuFBCbfL5XKLDqKmJ-7bZvcjDPK27hpcSMtuI&amp;rct=j&amp;q=&amp;esrc=s&amp;opi=95576897&amp;sa=U&amp;ved=0ahUKEwjjwYn4m9qKAxX7HbkGHdOoKF8QguUECOsF&amp;usg=AOvVaw1HDXkhzc7fIQPbv9A-f7eU" xr:uid="{6E4B6231-82B7-4883-AAD2-86D864E850D8}"/>
  </hyperlinks>
  <pageMargins left="0.4" right="0.4" top="0.6" bottom="0.6" header="0.31496062000000002" footer="0.31496062000000002"/>
  <pageSetup paperSize="9" scale="54" fitToHeight="0" orientation="landscape" cellComments="atEnd" r:id="rId2"/>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26311-506C-4632-8811-AEFFAFA99803}">
  <sheetPr codeName="Planilha64">
    <pageSetUpPr fitToPage="1"/>
  </sheetPr>
  <dimension ref="A1:S17"/>
  <sheetViews>
    <sheetView showGridLines="0" zoomScale="80" zoomScaleNormal="80" workbookViewId="0">
      <pane ySplit="2" topLeftCell="A3" activePane="bottomLeft" state="frozen"/>
      <selection pane="bottomLeft" activeCell="A10" sqref="A10:J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197</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81</v>
      </c>
      <c r="B5" s="138">
        <f>IFERROR(MEDIAN(B7:B1048576),0)</f>
        <v>78.960000000000008</v>
      </c>
      <c r="C5" s="138"/>
      <c r="D5" s="138">
        <f>IFERROR(AVERAGEIFS(B7:B1048576,B7:B1048576,"&lt;"&amp;(A5+IFERROR(_xlfn.STDEV.S(B7:B1048576),0)),B7:B1048576,"&gt;"&amp;(A5-IFERROR(_xlfn.STDEV.S(B7:B1048576),0))),0)</f>
        <v>74.666666666666671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1186</v>
      </c>
      <c r="B9" s="51">
        <v>66.08</v>
      </c>
      <c r="C9" s="41" t="s">
        <v>339</v>
      </c>
      <c r="D9" s="41" t="s">
        <v>272</v>
      </c>
      <c r="E9" s="42" t="s">
        <v>1168</v>
      </c>
      <c r="F9" s="40">
        <v>45639</v>
      </c>
      <c r="G9" s="69" t="s">
        <v>498</v>
      </c>
      <c r="H9" s="41">
        <v>10</v>
      </c>
      <c r="I9" s="41">
        <v>2024</v>
      </c>
      <c r="J9" s="43" t="s">
        <v>279</v>
      </c>
      <c r="L9" s="38"/>
      <c r="M9" s="30"/>
      <c r="N9" s="30"/>
      <c r="Q9" s="31"/>
      <c r="R9" s="31"/>
      <c r="S9" s="31"/>
    </row>
    <row r="10" spans="1:19" s="29" customFormat="1" ht="52.5" customHeight="1" x14ac:dyDescent="0.3">
      <c r="A10" s="36" t="s">
        <v>1401</v>
      </c>
      <c r="B10" s="51">
        <v>100</v>
      </c>
      <c r="C10" s="41" t="s">
        <v>284</v>
      </c>
      <c r="D10" s="41" t="s">
        <v>285</v>
      </c>
      <c r="E10" s="42">
        <v>6194440000103</v>
      </c>
      <c r="F10" s="40">
        <v>45468</v>
      </c>
      <c r="G10" s="69" t="s">
        <v>290</v>
      </c>
      <c r="H10" s="41">
        <v>32</v>
      </c>
      <c r="I10" s="41">
        <v>2024</v>
      </c>
      <c r="J10" s="43" t="s">
        <v>287</v>
      </c>
      <c r="L10" s="38"/>
      <c r="M10" s="30"/>
      <c r="N10" s="30"/>
      <c r="Q10" s="31"/>
      <c r="R10" s="31"/>
      <c r="S10" s="31"/>
    </row>
    <row r="11" spans="1:19" s="29" customFormat="1" ht="52.5" customHeight="1" x14ac:dyDescent="0.3">
      <c r="A11" s="36" t="s">
        <v>1187</v>
      </c>
      <c r="B11" s="51">
        <v>66.3</v>
      </c>
      <c r="C11" s="41" t="s">
        <v>339</v>
      </c>
      <c r="D11" s="41" t="s">
        <v>272</v>
      </c>
      <c r="E11" s="42">
        <v>36757380000150</v>
      </c>
      <c r="F11" s="40">
        <v>45568</v>
      </c>
      <c r="G11" s="69" t="s">
        <v>1188</v>
      </c>
      <c r="H11" s="41">
        <v>41</v>
      </c>
      <c r="I11" s="41">
        <v>2024</v>
      </c>
      <c r="J11" s="43" t="s">
        <v>279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964</v>
      </c>
      <c r="B14" s="51">
        <v>91.62</v>
      </c>
      <c r="C14" s="67" t="s">
        <v>963</v>
      </c>
      <c r="D14" s="77" t="s">
        <v>955</v>
      </c>
      <c r="E14" s="139" t="s">
        <v>965</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254" priority="5">
      <formula>$F1="VALOR INCONSISTENTE"</formula>
    </cfRule>
  </conditionalFormatting>
  <conditionalFormatting sqref="A15:J35 A9:J13 A14:D14 G14:J14">
    <cfRule type="expression" dxfId="25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52" priority="3">
      <formula>$F4="VALOR INCONSISTENTE"</formula>
    </cfRule>
  </conditionalFormatting>
  <conditionalFormatting sqref="E14:F14">
    <cfRule type="expression" dxfId="251" priority="2">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4" r:id="rId1" display="https://www.google.com/url?url=https://magazinemedica.com.br/produtos/visualiza/sku/5854/%3Fsrsltid%3DAfmBOoqIscLjGb3mexxt6O0hHrwTkErW5fkGRp9-K0p-NceVmtiwfiB0nlo&amp;rct=j&amp;q=&amp;esrc=s&amp;opi=95576897&amp;sa=U&amp;ved=0ahUKEwiJyNvBwZ2LAxV-rpUCHdT9OL4QgOUECI8G&amp;usg=AOvVaw2kAVq4ztPDfoSQFvnsINQY" xr:uid="{DE799A5C-1F7E-4E25-A154-AD0A016485CD}"/>
  </hyperlinks>
  <pageMargins left="0.4" right="0.4" top="0.6" bottom="0.6" header="0.31496062000000002" footer="0.31496062000000002"/>
  <pageSetup paperSize="9" scale="54" fitToHeight="0" orientation="landscape" cellComments="atEnd" r:id="rId2"/>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8183F-D69D-4CB5-8D48-8C53721E6281}">
  <sheetPr codeName="Planilha65">
    <pageSetUpPr fitToPage="1"/>
  </sheetPr>
  <dimension ref="A1:S19"/>
  <sheetViews>
    <sheetView showGridLines="0" zoomScale="80" zoomScaleNormal="80" workbookViewId="0">
      <pane ySplit="2" topLeftCell="A3" activePane="bottomLeft" state="frozen"/>
      <selection pane="bottomLeft" activeCell="C22" sqref="C2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74.88</v>
      </c>
      <c r="B5" s="138">
        <f>IFERROR(MEDIAN(B7:B1048576),0)</f>
        <v>68.25</v>
      </c>
      <c r="C5" s="138"/>
      <c r="D5" s="138">
        <f>IFERROR(AVERAGEIFS(B7:B1048576,B7:B1048576,"&lt;"&amp;(A5+IFERROR(_xlfn.STDEV.S(B7:B1048576),0)),B7:B1048576,"&gt;"&amp;(A5-IFERROR(_xlfn.STDEV.S(B7:B1048576),0))),0)</f>
        <v>62.644999999999996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548</v>
      </c>
      <c r="B9" s="51">
        <v>74</v>
      </c>
      <c r="C9" s="41" t="s">
        <v>276</v>
      </c>
      <c r="D9" s="41" t="s">
        <v>272</v>
      </c>
      <c r="E9" s="42" t="s">
        <v>549</v>
      </c>
      <c r="F9" s="40">
        <v>45573</v>
      </c>
      <c r="G9" s="69" t="s">
        <v>550</v>
      </c>
      <c r="H9" s="41">
        <v>20</v>
      </c>
      <c r="I9" s="41">
        <v>2024</v>
      </c>
      <c r="J9" s="43" t="s">
        <v>279</v>
      </c>
      <c r="L9" s="38"/>
      <c r="M9" s="30"/>
      <c r="N9" s="30"/>
      <c r="Q9" s="31"/>
      <c r="R9" s="31"/>
      <c r="S9" s="31"/>
    </row>
    <row r="10" spans="1:19" s="29" customFormat="1" ht="52.5" customHeight="1" x14ac:dyDescent="0.3">
      <c r="A10" s="36" t="s">
        <v>1189</v>
      </c>
      <c r="B10" s="51">
        <v>96.5</v>
      </c>
      <c r="C10" s="41" t="s">
        <v>339</v>
      </c>
      <c r="D10" s="41" t="s">
        <v>272</v>
      </c>
      <c r="E10" s="42" t="s">
        <v>678</v>
      </c>
      <c r="F10" s="40">
        <v>45415</v>
      </c>
      <c r="G10" s="69" t="s">
        <v>679</v>
      </c>
      <c r="H10" s="41">
        <v>9</v>
      </c>
      <c r="I10" s="41">
        <v>2024</v>
      </c>
      <c r="J10" s="43" t="s">
        <v>297</v>
      </c>
      <c r="L10" s="38"/>
      <c r="M10" s="30"/>
      <c r="N10" s="30"/>
      <c r="Q10" s="31"/>
      <c r="R10" s="31"/>
      <c r="S10" s="31"/>
    </row>
    <row r="11" spans="1:19" s="29" customFormat="1" ht="52.5" customHeight="1" x14ac:dyDescent="0.3">
      <c r="A11" s="36" t="s">
        <v>1190</v>
      </c>
      <c r="B11" s="51">
        <v>59</v>
      </c>
      <c r="C11" s="41" t="s">
        <v>276</v>
      </c>
      <c r="D11" s="41" t="s">
        <v>272</v>
      </c>
      <c r="E11" s="42" t="s">
        <v>775</v>
      </c>
      <c r="F11" s="40">
        <v>45447</v>
      </c>
      <c r="G11" s="69" t="s">
        <v>685</v>
      </c>
      <c r="H11" s="41">
        <v>15</v>
      </c>
      <c r="I11" s="41">
        <v>2024</v>
      </c>
      <c r="J11" s="43" t="s">
        <v>279</v>
      </c>
      <c r="L11" s="38"/>
      <c r="M11" s="30"/>
      <c r="N11" s="30"/>
      <c r="Q11" s="31"/>
      <c r="R11" s="31"/>
      <c r="S11" s="31"/>
    </row>
    <row r="12" spans="1:19" s="29" customFormat="1" ht="52.5" customHeight="1" x14ac:dyDescent="0.3">
      <c r="A12" s="36" t="s">
        <v>1191</v>
      </c>
      <c r="B12" s="51">
        <v>62.5</v>
      </c>
      <c r="C12" s="41" t="s">
        <v>339</v>
      </c>
      <c r="D12" s="41" t="s">
        <v>272</v>
      </c>
      <c r="E12" s="42" t="s">
        <v>474</v>
      </c>
      <c r="F12" s="40">
        <v>45576</v>
      </c>
      <c r="G12" s="69" t="s">
        <v>557</v>
      </c>
      <c r="H12" s="41">
        <v>22</v>
      </c>
      <c r="I12" s="41">
        <v>2024</v>
      </c>
      <c r="J12" s="43" t="s">
        <v>279</v>
      </c>
      <c r="L12" s="38"/>
      <c r="M12" s="30"/>
      <c r="N12" s="30"/>
      <c r="Q12" s="31"/>
      <c r="R12" s="31"/>
      <c r="S12" s="31"/>
    </row>
    <row r="13" spans="1:19" s="29" customFormat="1" ht="52.5" customHeight="1" x14ac:dyDescent="0.3">
      <c r="A13" s="36" t="s">
        <v>554</v>
      </c>
      <c r="B13" s="51">
        <v>55.08</v>
      </c>
      <c r="C13" s="41" t="s">
        <v>339</v>
      </c>
      <c r="D13" s="41" t="s">
        <v>272</v>
      </c>
      <c r="E13" s="42" t="s">
        <v>474</v>
      </c>
      <c r="F13" s="40">
        <v>45378</v>
      </c>
      <c r="G13" s="69" t="s">
        <v>274</v>
      </c>
      <c r="H13" s="41">
        <v>9</v>
      </c>
      <c r="I13" s="41">
        <v>2024</v>
      </c>
      <c r="J13" s="43" t="s">
        <v>275</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1192</v>
      </c>
      <c r="B16" s="51">
        <v>102.2</v>
      </c>
      <c r="C16" s="67">
        <v>45717.659722222219</v>
      </c>
      <c r="D16" s="77" t="s">
        <v>903</v>
      </c>
      <c r="E16" s="139" t="s">
        <v>1193</v>
      </c>
      <c r="F16" s="14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50" priority="8">
      <formula>$F1="VALOR INCONSISTENTE"</formula>
    </cfRule>
  </conditionalFormatting>
  <conditionalFormatting sqref="A9:J37">
    <cfRule type="expression" dxfId="249"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8" priority="6">
      <formula>$F4="VALOR INCONSISTENTE"</formula>
    </cfRule>
  </conditionalFormatting>
  <hyperlinks>
    <hyperlink ref="E16" r:id="rId1" display="https://www.google.com/url?url=https://www.medserv-sp.com.br/product-page/cateter-perif%25C3%25A9rico-i-v-n-24-caixa-c-100-unidades-descarpack%3Futm_source%3Dgoogle%26utm_medium%3Dwix_google_feed%26utm_campaign%3Dfreelistings&amp;rct=j&amp;q=&amp;esrc=s&amp;opi=95576897&amp;sa=U&amp;ved=0ahUKEwj1xc7t0MeIAxUmgpUCHVhiB_oQgOUECKQG&amp;usg=AOvVaw2Aogxph1M3iKDJ2_ZDpamJ" xr:uid="{72044D82-0A4F-45BC-A4DB-8B25547630B6}"/>
  </hyperlinks>
  <pageMargins left="0.4" right="0.4" top="0.6" bottom="0.6" header="0.31496062000000002" footer="0.31496062000000002"/>
  <pageSetup paperSize="9" scale="54" fitToHeight="0" orientation="landscape" cellComments="atEnd" r:id="rId2"/>
  <drawing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916E6-48D3-4940-9B54-DC4A37CDA60F}">
  <sheetPr codeName="Planilha66">
    <pageSetUpPr fitToPage="1"/>
  </sheetPr>
  <dimension ref="A1:S18"/>
  <sheetViews>
    <sheetView showGridLines="0" zoomScale="80" zoomScaleNormal="80" workbookViewId="0">
      <pane ySplit="2" topLeftCell="A11" activePane="bottomLeft" state="frozen"/>
      <selection pane="bottomLeft" activeCell="A15" sqref="A1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199</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70.118000000000009</v>
      </c>
      <c r="B5" s="138">
        <f>IFERROR(MEDIAN(B7:B1048576),0)</f>
        <v>60.73</v>
      </c>
      <c r="C5" s="138"/>
      <c r="D5" s="138">
        <f>IFERROR(AVERAGEIFS(B7:B1048576,B7:B1048576,"&lt;"&amp;(A5+IFERROR(_xlfn.STDEV.S(B7:B1048576),0)),B7:B1048576,"&gt;"&amp;(A5-IFERROR(_xlfn.STDEV.S(B7:B1048576),0))),0)</f>
        <v>63.922499999999999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1194</v>
      </c>
      <c r="B9" s="51">
        <v>88</v>
      </c>
      <c r="C9" s="41" t="s">
        <v>339</v>
      </c>
      <c r="D9" s="41" t="s">
        <v>272</v>
      </c>
      <c r="E9" s="42" t="s">
        <v>678</v>
      </c>
      <c r="F9" s="40">
        <v>45415</v>
      </c>
      <c r="G9" s="69" t="s">
        <v>679</v>
      </c>
      <c r="H9" s="41">
        <v>9</v>
      </c>
      <c r="I9" s="41">
        <v>2024</v>
      </c>
      <c r="J9" s="43" t="s">
        <v>297</v>
      </c>
      <c r="L9" s="38"/>
      <c r="M9" s="30"/>
      <c r="N9" s="30"/>
      <c r="Q9" s="31"/>
      <c r="R9" s="31"/>
      <c r="S9" s="31"/>
    </row>
    <row r="10" spans="1:19" s="29" customFormat="1" ht="52.5" customHeight="1" x14ac:dyDescent="0.3">
      <c r="A10" s="36" t="s">
        <v>1195</v>
      </c>
      <c r="B10" s="51">
        <v>53</v>
      </c>
      <c r="C10" s="41" t="s">
        <v>276</v>
      </c>
      <c r="D10" s="41" t="s">
        <v>272</v>
      </c>
      <c r="E10" s="42" t="s">
        <v>775</v>
      </c>
      <c r="F10" s="40">
        <v>45447</v>
      </c>
      <c r="G10" s="69" t="s">
        <v>685</v>
      </c>
      <c r="H10" s="41">
        <v>15</v>
      </c>
      <c r="I10" s="41">
        <v>2024</v>
      </c>
      <c r="J10" s="43" t="s">
        <v>279</v>
      </c>
      <c r="L10" s="38"/>
      <c r="M10" s="30"/>
      <c r="N10" s="30"/>
      <c r="Q10" s="31"/>
      <c r="R10" s="31"/>
      <c r="S10" s="31"/>
    </row>
    <row r="11" spans="1:19" s="29" customFormat="1" ht="52.5" customHeight="1" x14ac:dyDescent="0.3">
      <c r="A11" s="36" t="s">
        <v>1196</v>
      </c>
      <c r="B11" s="51">
        <v>60.73</v>
      </c>
      <c r="C11" s="41" t="s">
        <v>339</v>
      </c>
      <c r="D11" s="41" t="s">
        <v>272</v>
      </c>
      <c r="E11" s="42">
        <v>34064557000108</v>
      </c>
      <c r="F11" s="40" t="s">
        <v>1197</v>
      </c>
      <c r="G11" s="69" t="s">
        <v>445</v>
      </c>
      <c r="H11" s="41" t="s">
        <v>1198</v>
      </c>
      <c r="I11" s="41">
        <v>2024</v>
      </c>
      <c r="J11" s="43" t="s">
        <v>279</v>
      </c>
      <c r="L11" s="38"/>
      <c r="M11" s="30"/>
      <c r="N11" s="30"/>
      <c r="Q11" s="31"/>
      <c r="R11" s="31"/>
      <c r="S11" s="31"/>
    </row>
    <row r="12" spans="1:19" s="29" customFormat="1" ht="52.5" customHeight="1" x14ac:dyDescent="0.3">
      <c r="A12" s="36" t="s">
        <v>555</v>
      </c>
      <c r="B12" s="51">
        <v>53.96</v>
      </c>
      <c r="C12" s="41" t="s">
        <v>339</v>
      </c>
      <c r="D12" s="41" t="s">
        <v>272</v>
      </c>
      <c r="E12" s="42" t="s">
        <v>474</v>
      </c>
      <c r="F12" s="40">
        <v>45378</v>
      </c>
      <c r="G12" s="69" t="s">
        <v>274</v>
      </c>
      <c r="H12" s="41">
        <v>9</v>
      </c>
      <c r="I12" s="41">
        <v>2024</v>
      </c>
      <c r="J12" s="43" t="s">
        <v>275</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1199</v>
      </c>
      <c r="B15" s="51">
        <v>94.9</v>
      </c>
      <c r="C15" s="67">
        <v>45717.659722222219</v>
      </c>
      <c r="D15" s="77" t="s">
        <v>1200</v>
      </c>
      <c r="E15" s="139" t="s">
        <v>1201</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
    <cfRule type="expression" dxfId="247" priority="11">
      <formula>$F1="VALOR INCONSISTENTE"</formula>
    </cfRule>
  </conditionalFormatting>
  <conditionalFormatting sqref="A13:J36">
    <cfRule type="expression" dxfId="246" priority="10">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245" priority="9">
      <formula>$F4="VALOR INCONSISTENTE"</formula>
    </cfRule>
  </conditionalFormatting>
  <conditionalFormatting sqref="F9:F10 F12">
    <cfRule type="expression" dxfId="244" priority="6">
      <formula>$F9="VALOR INCONSISTENTE"</formula>
    </cfRule>
  </conditionalFormatting>
  <conditionalFormatting sqref="A9:J10 A12:J12">
    <cfRule type="expression" dxfId="243"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11">
    <cfRule type="expression" dxfId="242" priority="4">
      <formula>$F11="VALOR INCONSISTENTE"</formula>
    </cfRule>
  </conditionalFormatting>
  <conditionalFormatting sqref="A11:J11">
    <cfRule type="expression" dxfId="241" priority="3">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hyperlinks>
    <hyperlink ref="E15" r:id="rId1" xr:uid="{A92EF45F-A537-4082-B2B2-33A0B05A818F}"/>
  </hyperlinks>
  <pageMargins left="0.4" right="0.4" top="0.6" bottom="0.6" header="0.31496062000000002" footer="0.31496062000000002"/>
  <pageSetup paperSize="9" scale="54" fitToHeight="0" orientation="landscape" cellComments="atEnd" r:id="rId2"/>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128D0-D3A7-4155-91B5-3208058F1BE6}">
  <sheetPr codeName="Planilha67">
    <pageSetUpPr fitToPage="1"/>
  </sheetPr>
  <dimension ref="A1:T17"/>
  <sheetViews>
    <sheetView showGridLines="0" zoomScale="80" zoomScaleNormal="80" workbookViewId="0">
      <pane ySplit="2" topLeftCell="A3" activePane="bottomLeft" state="frozen"/>
      <selection pane="bottomLeft" activeCell="B10" sqref="B10"/>
    </sheetView>
  </sheetViews>
  <sheetFormatPr defaultRowHeight="35.1" customHeight="1" x14ac:dyDescent="0.25"/>
  <cols>
    <col min="1" max="1" width="63.85546875" customWidth="1"/>
    <col min="2" max="3" width="23.85546875" customWidth="1"/>
    <col min="4" max="4" width="23.42578125" customWidth="1"/>
    <col min="5" max="5" width="24.140625" customWidth="1"/>
    <col min="6" max="6" width="28.140625" customWidth="1"/>
    <col min="7" max="7" width="16.140625" customWidth="1"/>
    <col min="8" max="8" width="30.5703125" customWidth="1"/>
    <col min="9" max="9" width="16.140625" customWidth="1"/>
    <col min="10" max="10" width="13.5703125" customWidth="1"/>
    <col min="11" max="11" width="16.5703125" customWidth="1"/>
    <col min="12" max="12" width="36.85546875" customWidth="1"/>
    <col min="13" max="13" width="58.140625" customWidth="1"/>
    <col min="14" max="14" width="16.5703125" bestFit="1" customWidth="1"/>
    <col min="15" max="15" width="23.85546875" bestFit="1" customWidth="1"/>
    <col min="16" max="52" width="28.85546875" bestFit="1" customWidth="1"/>
  </cols>
  <sheetData>
    <row r="1" spans="1:20" ht="43.35" customHeight="1" x14ac:dyDescent="0.25">
      <c r="A1" s="70" t="s">
        <v>25</v>
      </c>
      <c r="B1" s="131" t="s">
        <v>200</v>
      </c>
      <c r="C1" s="132"/>
      <c r="D1" s="132"/>
      <c r="E1" s="133"/>
      <c r="F1" s="9"/>
      <c r="G1" s="2"/>
      <c r="H1" s="1"/>
      <c r="I1" s="2"/>
      <c r="J1" s="2"/>
      <c r="K1" s="2"/>
      <c r="L1" s="3"/>
      <c r="N1" s="3"/>
      <c r="O1" s="3"/>
    </row>
    <row r="2" spans="1:20" s="26" customFormat="1" ht="27" customHeight="1" x14ac:dyDescent="0.25">
      <c r="A2" s="70" t="s">
        <v>26</v>
      </c>
      <c r="B2" s="134" t="s">
        <v>173</v>
      </c>
      <c r="C2" s="135"/>
      <c r="D2" s="135"/>
      <c r="E2" s="136"/>
      <c r="F2" s="23"/>
      <c r="G2" s="24"/>
      <c r="H2" s="24"/>
      <c r="I2" s="24"/>
      <c r="J2" s="24"/>
      <c r="K2" s="24"/>
      <c r="L2" s="25"/>
      <c r="N2" s="25"/>
      <c r="O2" s="25"/>
      <c r="R2" s="27"/>
      <c r="S2" s="27"/>
      <c r="T2" s="27"/>
    </row>
    <row r="3" spans="1:20" ht="14.85" customHeight="1" x14ac:dyDescent="0.25">
      <c r="A3" s="28" t="s">
        <v>27</v>
      </c>
      <c r="B3" s="47"/>
      <c r="C3" s="47"/>
      <c r="D3" s="2"/>
      <c r="E3" s="2"/>
      <c r="F3" s="2"/>
      <c r="G3" s="2"/>
      <c r="H3" s="1"/>
      <c r="I3" s="2"/>
      <c r="J3" s="2"/>
      <c r="K3" s="2"/>
      <c r="L3" s="3"/>
      <c r="N3" s="3"/>
      <c r="O3" s="3"/>
      <c r="R3" s="5"/>
      <c r="S3" s="5"/>
      <c r="T3" s="5"/>
    </row>
    <row r="4" spans="1:20" ht="30" customHeight="1" x14ac:dyDescent="0.25">
      <c r="A4" s="88" t="s">
        <v>28</v>
      </c>
      <c r="B4" s="137" t="s">
        <v>29</v>
      </c>
      <c r="C4" s="137"/>
      <c r="D4" s="137"/>
      <c r="E4" s="137" t="s">
        <v>30</v>
      </c>
      <c r="F4" s="137"/>
      <c r="G4" s="7"/>
      <c r="I4" s="7"/>
      <c r="J4" s="7"/>
      <c r="K4" s="2"/>
      <c r="R4" s="5"/>
      <c r="S4" s="5"/>
      <c r="T4" s="5"/>
    </row>
    <row r="5" spans="1:20" ht="25.35" customHeight="1" x14ac:dyDescent="0.25">
      <c r="A5" s="87">
        <f>IFERROR(AVERAGE(B7:B1048576),0)</f>
        <v>14.532500000000001</v>
      </c>
      <c r="B5" s="138">
        <f>IFERROR(MEDIAN(B7:B1048576),0)</f>
        <v>14.280000000000001</v>
      </c>
      <c r="C5" s="138"/>
      <c r="D5" s="138"/>
      <c r="E5" s="138">
        <f>IFERROR(AVERAGEIFS(B7:B1048576,B7:B1048576,"&lt;"&amp;(A5+IFERROR(_xlfn.STDEV.S(B7:B1048576),0)),B7:B1048576,"&gt;"&amp;(A5-IFERROR(_xlfn.STDEV.S(B7:B1048576),0))),0)</f>
        <v>14.280000000000001</v>
      </c>
      <c r="F5" s="138"/>
    </row>
    <row r="6" spans="1:20" ht="18" customHeight="1" x14ac:dyDescent="0.25">
      <c r="A6" s="76" t="s">
        <v>27</v>
      </c>
      <c r="B6" s="76"/>
      <c r="C6" s="76"/>
      <c r="D6" s="76"/>
      <c r="E6" s="76"/>
      <c r="F6" s="76"/>
    </row>
    <row r="7" spans="1:20" s="55" customFormat="1" ht="40.35" customHeight="1" x14ac:dyDescent="0.4">
      <c r="A7" s="53" t="s">
        <v>31</v>
      </c>
      <c r="B7" s="54"/>
      <c r="C7" s="54"/>
      <c r="D7" s="54"/>
      <c r="E7" s="54"/>
      <c r="F7" s="54"/>
      <c r="G7" s="54"/>
      <c r="H7" s="54"/>
      <c r="I7" s="54"/>
      <c r="J7" s="54"/>
      <c r="K7" s="54"/>
      <c r="M7" s="56"/>
      <c r="R7" s="57"/>
      <c r="S7" s="57"/>
      <c r="T7" s="57"/>
    </row>
    <row r="8" spans="1:20" s="61" customFormat="1" ht="35.1" customHeight="1" x14ac:dyDescent="0.3">
      <c r="A8" s="73" t="s">
        <v>32</v>
      </c>
      <c r="B8" s="74" t="s">
        <v>33</v>
      </c>
      <c r="C8" s="74"/>
      <c r="D8" s="74" t="s">
        <v>34</v>
      </c>
      <c r="E8" s="74" t="s">
        <v>35</v>
      </c>
      <c r="F8" s="74" t="s">
        <v>36</v>
      </c>
      <c r="G8" s="74" t="s">
        <v>37</v>
      </c>
      <c r="H8" s="74" t="s">
        <v>38</v>
      </c>
      <c r="I8" s="74" t="s">
        <v>39</v>
      </c>
      <c r="J8" s="74" t="s">
        <v>40</v>
      </c>
      <c r="K8" s="74" t="s">
        <v>41</v>
      </c>
      <c r="N8" s="62"/>
      <c r="O8" s="62"/>
      <c r="R8" s="63"/>
      <c r="S8" s="63"/>
      <c r="T8" s="63"/>
    </row>
    <row r="9" spans="1:20" s="29" customFormat="1" ht="52.5" customHeight="1" x14ac:dyDescent="0.3">
      <c r="A9" s="36" t="s">
        <v>1394</v>
      </c>
      <c r="B9" s="51">
        <v>14.26</v>
      </c>
      <c r="C9" s="51">
        <f>B9/500</f>
        <v>2.852E-2</v>
      </c>
      <c r="D9" s="41" t="s">
        <v>339</v>
      </c>
      <c r="E9" s="41" t="s">
        <v>272</v>
      </c>
      <c r="F9" s="42">
        <v>52415955000103</v>
      </c>
      <c r="G9" s="40">
        <v>45600</v>
      </c>
      <c r="H9" s="69" t="s">
        <v>602</v>
      </c>
      <c r="I9" s="41">
        <v>80</v>
      </c>
      <c r="J9" s="41">
        <v>2024</v>
      </c>
      <c r="K9" s="43" t="s">
        <v>279</v>
      </c>
      <c r="M9" s="38"/>
      <c r="N9" s="30"/>
      <c r="O9" s="30"/>
      <c r="R9" s="31"/>
      <c r="S9" s="31"/>
      <c r="T9" s="31"/>
    </row>
    <row r="10" spans="1:20" s="29" customFormat="1" ht="52.5" customHeight="1" x14ac:dyDescent="0.3">
      <c r="A10" s="36" t="s">
        <v>1395</v>
      </c>
      <c r="B10" s="51">
        <v>14.3</v>
      </c>
      <c r="C10" s="51">
        <f t="shared" ref="C10:C12" si="0">B10/500</f>
        <v>2.86E-2</v>
      </c>
      <c r="D10" s="41" t="s">
        <v>339</v>
      </c>
      <c r="E10" s="41" t="s">
        <v>272</v>
      </c>
      <c r="F10" s="42">
        <v>802002000102</v>
      </c>
      <c r="G10" s="40">
        <v>45456</v>
      </c>
      <c r="H10" s="69" t="s">
        <v>1396</v>
      </c>
      <c r="I10" s="41">
        <v>25</v>
      </c>
      <c r="J10" s="41">
        <v>2024</v>
      </c>
      <c r="K10" s="43" t="s">
        <v>279</v>
      </c>
      <c r="M10" s="38"/>
      <c r="N10" s="30"/>
      <c r="O10" s="30"/>
      <c r="R10" s="31"/>
      <c r="S10" s="31"/>
      <c r="T10" s="31"/>
    </row>
    <row r="11" spans="1:20" s="29" customFormat="1" ht="52.5" customHeight="1" x14ac:dyDescent="0.3">
      <c r="A11" s="36" t="s">
        <v>1397</v>
      </c>
      <c r="B11" s="51">
        <v>16.82</v>
      </c>
      <c r="C11" s="51">
        <f t="shared" si="0"/>
        <v>3.3640000000000003E-2</v>
      </c>
      <c r="D11" s="41" t="s">
        <v>276</v>
      </c>
      <c r="E11" s="41" t="s">
        <v>272</v>
      </c>
      <c r="F11" s="42">
        <v>21112395000194</v>
      </c>
      <c r="G11" s="40">
        <v>45373</v>
      </c>
      <c r="H11" s="69" t="s">
        <v>1398</v>
      </c>
      <c r="I11" s="41">
        <v>16</v>
      </c>
      <c r="J11" s="41">
        <v>2024</v>
      </c>
      <c r="K11" s="43" t="s">
        <v>275</v>
      </c>
      <c r="M11" s="38"/>
      <c r="N11" s="30"/>
      <c r="O11" s="30"/>
      <c r="R11" s="31"/>
      <c r="S11" s="31"/>
      <c r="T11" s="31"/>
    </row>
    <row r="12" spans="1:20" s="29" customFormat="1" ht="52.5" customHeight="1" x14ac:dyDescent="0.3">
      <c r="A12" s="36" t="s">
        <v>1202</v>
      </c>
      <c r="B12" s="51">
        <v>12.75</v>
      </c>
      <c r="C12" s="51">
        <f t="shared" si="0"/>
        <v>2.5499999999999998E-2</v>
      </c>
      <c r="D12" s="41" t="s">
        <v>339</v>
      </c>
      <c r="E12" s="41" t="s">
        <v>272</v>
      </c>
      <c r="F12" s="42">
        <v>52415955000103</v>
      </c>
      <c r="G12" s="40">
        <v>45379</v>
      </c>
      <c r="H12" s="69" t="s">
        <v>475</v>
      </c>
      <c r="I12" s="41">
        <v>90003</v>
      </c>
      <c r="J12" s="41">
        <v>2024</v>
      </c>
      <c r="K12" s="43" t="s">
        <v>279</v>
      </c>
      <c r="M12" s="38"/>
      <c r="N12" s="30"/>
      <c r="O12" s="30"/>
      <c r="R12" s="31"/>
      <c r="S12" s="31"/>
      <c r="T12" s="31"/>
    </row>
    <row r="13" spans="1:20" s="65" customFormat="1" ht="40.35" customHeight="1" x14ac:dyDescent="0.35">
      <c r="A13" s="78" t="s">
        <v>42</v>
      </c>
      <c r="B13" s="79"/>
      <c r="C13" s="79"/>
      <c r="D13" s="79"/>
      <c r="E13" s="80"/>
      <c r="F13" s="80"/>
      <c r="G13" s="81"/>
      <c r="H13" s="64"/>
      <c r="I13" s="64"/>
      <c r="J13" s="64"/>
      <c r="K13" s="64"/>
      <c r="M13" s="82"/>
      <c r="R13" s="66"/>
      <c r="S13" s="66"/>
      <c r="T13" s="66"/>
    </row>
    <row r="14" spans="1:20" s="61" customFormat="1" ht="35.1" customHeight="1" x14ac:dyDescent="0.3">
      <c r="A14" s="58" t="s">
        <v>32</v>
      </c>
      <c r="B14" s="60" t="s">
        <v>43</v>
      </c>
      <c r="C14" s="60"/>
      <c r="D14" s="59" t="s">
        <v>44</v>
      </c>
      <c r="E14" s="60" t="s">
        <v>45</v>
      </c>
      <c r="F14" s="127" t="s">
        <v>46</v>
      </c>
      <c r="G14" s="128"/>
      <c r="H14" s="68"/>
      <c r="I14" s="68"/>
      <c r="J14" s="68"/>
      <c r="K14" s="68"/>
      <c r="N14" s="62"/>
      <c r="O14" s="62"/>
      <c r="R14" s="63"/>
      <c r="S14" s="63"/>
      <c r="T14" s="63"/>
    </row>
    <row r="15" spans="1:20" ht="40.35" customHeight="1" x14ac:dyDescent="0.25">
      <c r="A15" s="72" t="s">
        <v>47</v>
      </c>
      <c r="B15" s="8"/>
      <c r="C15" s="8"/>
      <c r="D15" s="71"/>
      <c r="E15" s="44"/>
      <c r="F15" s="45"/>
      <c r="G15" s="46"/>
      <c r="H15" s="6"/>
      <c r="I15" s="6"/>
      <c r="J15" s="6"/>
      <c r="K15" s="6"/>
      <c r="M15" s="4"/>
      <c r="N15" s="3"/>
      <c r="O15" s="3"/>
      <c r="R15" s="5"/>
      <c r="S15" s="5"/>
      <c r="T15" s="5"/>
    </row>
    <row r="16" spans="1:20" s="29" customFormat="1" ht="35.1" customHeight="1" x14ac:dyDescent="0.3">
      <c r="A16" s="73" t="s">
        <v>36</v>
      </c>
      <c r="B16" s="74" t="s">
        <v>43</v>
      </c>
      <c r="C16" s="74"/>
      <c r="D16" s="74" t="s">
        <v>48</v>
      </c>
      <c r="E16" s="122" t="s">
        <v>49</v>
      </c>
      <c r="F16" s="122"/>
      <c r="G16" s="123"/>
      <c r="H16" s="37"/>
      <c r="I16" s="37"/>
      <c r="J16" s="37"/>
      <c r="K16" s="37"/>
      <c r="M16" s="38"/>
      <c r="N16" s="30"/>
      <c r="O16" s="30"/>
      <c r="R16" s="31"/>
      <c r="S16" s="31"/>
      <c r="T16" s="31"/>
    </row>
    <row r="17" spans="1:20" s="29" customFormat="1" ht="54" customHeight="1" x14ac:dyDescent="0.3">
      <c r="A17" s="39" t="s">
        <v>27</v>
      </c>
      <c r="B17" s="51"/>
      <c r="C17" s="51"/>
      <c r="D17" s="52"/>
      <c r="E17" s="124"/>
      <c r="F17" s="125"/>
      <c r="G17" s="126"/>
      <c r="H17" s="37"/>
      <c r="I17" s="37"/>
      <c r="J17" s="37"/>
      <c r="K17" s="37"/>
      <c r="M17" s="38"/>
      <c r="N17" s="30"/>
      <c r="O17" s="30"/>
      <c r="R17" s="31"/>
      <c r="S17" s="31"/>
      <c r="T17" s="31"/>
    </row>
  </sheetData>
  <mergeCells count="9">
    <mergeCell ref="E16:G16"/>
    <mergeCell ref="E17:G17"/>
    <mergeCell ref="F14:G14"/>
    <mergeCell ref="B1:E1"/>
    <mergeCell ref="B2:E2"/>
    <mergeCell ref="B4:D4"/>
    <mergeCell ref="E4:F4"/>
    <mergeCell ref="B5:D5"/>
    <mergeCell ref="E5:F5"/>
  </mergeCells>
  <conditionalFormatting sqref="G1:G3 G8:G12">
    <cfRule type="expression" dxfId="240" priority="5">
      <formula>$G1="VALOR INCONSISTENTE"</formula>
    </cfRule>
  </conditionalFormatting>
  <conditionalFormatting sqref="A9:K27">
    <cfRule type="expression" dxfId="23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G4">
    <cfRule type="expression" dxfId="238" priority="3">
      <formula>$G4="VALOR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0E0B0-F27D-4388-8F26-B26477699EC5}">
  <sheetPr codeName="Planilha68">
    <pageSetUpPr fitToPage="1"/>
  </sheetPr>
  <dimension ref="A1:S18"/>
  <sheetViews>
    <sheetView showGridLines="0" zoomScale="80" zoomScaleNormal="80" workbookViewId="0">
      <pane ySplit="2" topLeftCell="A9" activePane="bottomLeft" state="frozen"/>
      <selection pane="bottomLeft" activeCell="B15" sqref="B1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201</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88.411999999999992</v>
      </c>
      <c r="B5" s="138">
        <f>IFERROR(MEDIAN(B7:B1048576),0)</f>
        <v>72.180000000000007</v>
      </c>
      <c r="C5" s="138"/>
      <c r="D5" s="138">
        <f>IFERROR(AVERAGEIFS(B7:B1048576,B7:B1048576,"&lt;"&amp;(A5+IFERROR(_xlfn.STDEV.S(B7:B1048576),0)),B7:B1048576,"&gt;"&amp;(A5-IFERROR(_xlfn.STDEV.S(B7:B1048576),0))),0)</f>
        <v>78.039999999999992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1203</v>
      </c>
      <c r="B9" s="51">
        <v>72.180000000000007</v>
      </c>
      <c r="C9" s="41" t="s">
        <v>339</v>
      </c>
      <c r="D9" s="41" t="s">
        <v>272</v>
      </c>
      <c r="E9" s="42">
        <v>55813393000144</v>
      </c>
      <c r="F9" s="40">
        <v>45615</v>
      </c>
      <c r="G9" s="69" t="s">
        <v>396</v>
      </c>
      <c r="H9" s="41">
        <v>25</v>
      </c>
      <c r="I9" s="41">
        <v>2024</v>
      </c>
      <c r="J9" s="43" t="s">
        <v>279</v>
      </c>
      <c r="L9" s="38"/>
      <c r="M9" s="30"/>
      <c r="N9" s="30"/>
      <c r="Q9" s="31"/>
      <c r="R9" s="31"/>
      <c r="S9" s="31"/>
    </row>
    <row r="10" spans="1:19" s="29" customFormat="1" ht="52.5" customHeight="1" x14ac:dyDescent="0.3">
      <c r="A10" s="36" t="s">
        <v>1204</v>
      </c>
      <c r="B10" s="51">
        <v>65.569999999999993</v>
      </c>
      <c r="C10" s="41" t="s">
        <v>339</v>
      </c>
      <c r="D10" s="41" t="s">
        <v>272</v>
      </c>
      <c r="E10" s="42">
        <v>15038394000144</v>
      </c>
      <c r="F10" s="40">
        <v>45510</v>
      </c>
      <c r="G10" s="69" t="s">
        <v>532</v>
      </c>
      <c r="H10" s="41">
        <v>30</v>
      </c>
      <c r="I10" s="41">
        <v>2024</v>
      </c>
      <c r="J10" s="43" t="s">
        <v>275</v>
      </c>
      <c r="L10" s="38"/>
      <c r="M10" s="30"/>
      <c r="N10" s="30"/>
      <c r="Q10" s="31"/>
      <c r="R10" s="31"/>
      <c r="S10" s="31"/>
    </row>
    <row r="11" spans="1:19" s="29" customFormat="1" ht="52.5" customHeight="1" x14ac:dyDescent="0.3">
      <c r="A11" s="36" t="s">
        <v>1205</v>
      </c>
      <c r="B11" s="51">
        <v>66.41</v>
      </c>
      <c r="C11" s="41" t="s">
        <v>339</v>
      </c>
      <c r="D11" s="41" t="s">
        <v>272</v>
      </c>
      <c r="E11" s="42">
        <v>7752236000123</v>
      </c>
      <c r="F11" s="40">
        <v>45447</v>
      </c>
      <c r="G11" s="69" t="s">
        <v>685</v>
      </c>
      <c r="H11" s="41">
        <v>15</v>
      </c>
      <c r="I11" s="41">
        <v>2024</v>
      </c>
      <c r="J11" s="43" t="s">
        <v>279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1206</v>
      </c>
      <c r="B14" s="51">
        <v>108</v>
      </c>
      <c r="C14" s="67" t="s">
        <v>966</v>
      </c>
      <c r="D14" s="77" t="s">
        <v>1208</v>
      </c>
      <c r="E14" s="139" t="s">
        <v>1207</v>
      </c>
      <c r="F14" s="130"/>
      <c r="G14" s="32"/>
      <c r="H14" s="32"/>
      <c r="I14" s="32"/>
      <c r="J14" s="32"/>
      <c r="L14" s="75"/>
      <c r="M14" s="35"/>
      <c r="N14" s="35"/>
      <c r="Q14" s="34"/>
      <c r="R14" s="34"/>
      <c r="S14" s="34"/>
    </row>
    <row r="15" spans="1:19" s="33" customFormat="1" ht="54" customHeight="1" x14ac:dyDescent="0.35">
      <c r="A15" s="36" t="s">
        <v>1209</v>
      </c>
      <c r="B15" s="51">
        <v>129.9</v>
      </c>
      <c r="C15" s="67" t="s">
        <v>966</v>
      </c>
      <c r="D15" s="77" t="s">
        <v>1211</v>
      </c>
      <c r="E15" s="139" t="s">
        <v>1210</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1">
    <mergeCell ref="B1:D1"/>
    <mergeCell ref="B2:D2"/>
    <mergeCell ref="B4:C4"/>
    <mergeCell ref="D4:E4"/>
    <mergeCell ref="B5:C5"/>
    <mergeCell ref="D5:E5"/>
    <mergeCell ref="D17:F17"/>
    <mergeCell ref="D18:F18"/>
    <mergeCell ref="E13:F13"/>
    <mergeCell ref="E14:F14"/>
    <mergeCell ref="E15:F15"/>
  </mergeCells>
  <conditionalFormatting sqref="F1:F3 F8:F11">
    <cfRule type="expression" dxfId="237" priority="5">
      <formula>$F1="VALOR INCONSISTENTE"</formula>
    </cfRule>
  </conditionalFormatting>
  <conditionalFormatting sqref="A9:J36">
    <cfRule type="expression" dxfId="2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35" priority="3">
      <formula>$F4="VALOR INCONSISTENTE"</formula>
    </cfRule>
  </conditionalFormatting>
  <hyperlinks>
    <hyperlink ref="E14" r:id="rId1" xr:uid="{E92827EA-5372-48C3-8464-F3F4C52187AE}"/>
    <hyperlink ref="E15" r:id="rId2" xr:uid="{C2FA46E1-60A9-40E9-9F54-90930663D9D9}"/>
  </hyperlinks>
  <pageMargins left="0.4" right="0.4" top="0.6" bottom="0.6" header="0.31496062000000002" footer="0.31496062000000002"/>
  <pageSetup paperSize="9" scale="54" fitToHeight="0" orientation="landscape" cellComments="atEnd" r:id="rId3"/>
  <drawing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458FB-6ED2-4675-BF1C-51A8D2BA46C9}">
  <sheetPr codeName="Planilha69">
    <pageSetUpPr fitToPage="1"/>
  </sheetPr>
  <dimension ref="A1:S19"/>
  <sheetViews>
    <sheetView showGridLines="0" zoomScale="80" zoomScaleNormal="80" workbookViewId="0">
      <pane ySplit="2" topLeftCell="A9"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202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178.36833333333334</v>
      </c>
      <c r="B5" s="138">
        <f>IFERROR(MEDIAN(B7:B1048576),0)</f>
        <v>174.435</v>
      </c>
      <c r="C5" s="138"/>
      <c r="D5" s="138">
        <f>IFERROR(AVERAGEIFS(B7:B1048576,B7:B1048576,"&lt;"&amp;(A5+IFERROR(_xlfn.STDEV.S(B7:B1048576),0)),B7:B1048576,"&gt;"&amp;(A5-IFERROR(_xlfn.STDEV.S(B7:B1048576),0))),0)</f>
        <v>174.60750000000002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571</v>
      </c>
      <c r="B9" s="51">
        <v>189.96</v>
      </c>
      <c r="C9" s="41" t="s">
        <v>276</v>
      </c>
      <c r="D9" s="41" t="s">
        <v>272</v>
      </c>
      <c r="E9" s="42" t="s">
        <v>572</v>
      </c>
      <c r="F9" s="40">
        <v>45565</v>
      </c>
      <c r="G9" s="69" t="s">
        <v>515</v>
      </c>
      <c r="H9" s="41">
        <v>43</v>
      </c>
      <c r="I9" s="41">
        <v>2024</v>
      </c>
      <c r="J9" s="43" t="s">
        <v>279</v>
      </c>
      <c r="L9" s="38"/>
      <c r="M9" s="30"/>
      <c r="N9" s="30"/>
      <c r="Q9" s="31"/>
      <c r="R9" s="31"/>
      <c r="S9" s="31"/>
    </row>
    <row r="10" spans="1:19" s="29" customFormat="1" ht="52.5" customHeight="1" x14ac:dyDescent="0.3">
      <c r="A10" s="36" t="s">
        <v>573</v>
      </c>
      <c r="B10" s="51">
        <v>138</v>
      </c>
      <c r="C10" s="41" t="s">
        <v>276</v>
      </c>
      <c r="D10" s="41" t="s">
        <v>272</v>
      </c>
      <c r="E10" s="42" t="s">
        <v>574</v>
      </c>
      <c r="F10" s="40">
        <v>45404</v>
      </c>
      <c r="G10" s="69" t="s">
        <v>311</v>
      </c>
      <c r="H10" s="41">
        <v>3</v>
      </c>
      <c r="I10" s="41">
        <v>2024</v>
      </c>
      <c r="J10" s="43" t="s">
        <v>275</v>
      </c>
      <c r="L10" s="38"/>
      <c r="M10" s="30"/>
      <c r="N10" s="30"/>
      <c r="Q10" s="31"/>
      <c r="R10" s="31"/>
      <c r="S10" s="31"/>
    </row>
    <row r="11" spans="1:19" s="29" customFormat="1" ht="52.5" customHeight="1" x14ac:dyDescent="0.3">
      <c r="A11" s="36" t="s">
        <v>575</v>
      </c>
      <c r="B11" s="51">
        <v>178.5</v>
      </c>
      <c r="C11" s="41" t="s">
        <v>276</v>
      </c>
      <c r="D11" s="41" t="s">
        <v>272</v>
      </c>
      <c r="E11" s="42" t="s">
        <v>576</v>
      </c>
      <c r="F11" s="40">
        <v>45432</v>
      </c>
      <c r="G11" s="69" t="s">
        <v>577</v>
      </c>
      <c r="H11" s="41">
        <v>10</v>
      </c>
      <c r="I11" s="41">
        <v>2024</v>
      </c>
      <c r="J11" s="43" t="s">
        <v>279</v>
      </c>
      <c r="L11" s="38"/>
      <c r="M11" s="30"/>
      <c r="N11" s="30"/>
      <c r="Q11" s="31"/>
      <c r="R11" s="31"/>
      <c r="S11" s="31"/>
    </row>
    <row r="12" spans="1:19" s="29" customFormat="1" ht="52.5" customHeight="1" x14ac:dyDescent="0.3">
      <c r="A12" s="36" t="s">
        <v>579</v>
      </c>
      <c r="B12" s="51">
        <v>159.6</v>
      </c>
      <c r="C12" s="41" t="s">
        <v>276</v>
      </c>
      <c r="D12" s="41" t="s">
        <v>272</v>
      </c>
      <c r="E12" s="42" t="s">
        <v>578</v>
      </c>
      <c r="F12" s="40">
        <v>45552</v>
      </c>
      <c r="G12" s="69" t="s">
        <v>580</v>
      </c>
      <c r="H12" s="41">
        <v>123</v>
      </c>
      <c r="I12" s="41">
        <v>2024</v>
      </c>
      <c r="J12" s="43" t="s">
        <v>279</v>
      </c>
      <c r="L12" s="38"/>
      <c r="M12" s="30"/>
      <c r="N12" s="30"/>
      <c r="Q12" s="31"/>
      <c r="R12" s="31"/>
      <c r="S12" s="31"/>
    </row>
    <row r="13" spans="1:19" s="29" customFormat="1" ht="52.5" customHeight="1" x14ac:dyDescent="0.3">
      <c r="A13" s="36" t="s">
        <v>583</v>
      </c>
      <c r="B13" s="51">
        <v>170.37</v>
      </c>
      <c r="C13" s="41" t="s">
        <v>584</v>
      </c>
      <c r="D13" s="41" t="s">
        <v>272</v>
      </c>
      <c r="E13" s="42" t="s">
        <v>572</v>
      </c>
      <c r="F13" s="40">
        <v>45484</v>
      </c>
      <c r="G13" s="69" t="s">
        <v>552</v>
      </c>
      <c r="H13" s="41">
        <v>33</v>
      </c>
      <c r="I13" s="41">
        <v>2024</v>
      </c>
      <c r="J13" s="43" t="s">
        <v>279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968</v>
      </c>
      <c r="B16" s="51">
        <v>233.78</v>
      </c>
      <c r="C16" s="67" t="s">
        <v>967</v>
      </c>
      <c r="D16" s="77" t="s">
        <v>969</v>
      </c>
      <c r="E16" s="139" t="s">
        <v>970</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34" priority="5">
      <formula>$F1="VALOR INCONSISTENTE"</formula>
    </cfRule>
  </conditionalFormatting>
  <conditionalFormatting sqref="A9:J37">
    <cfRule type="expression" dxfId="23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32" priority="3">
      <formula>$F4="VALOR INCONSISTENTE"</formula>
    </cfRule>
  </conditionalFormatting>
  <hyperlinks>
    <hyperlink ref="E16" r:id="rId1" display="https://www.google.com/url?url=https://www.lojaprolab.com.br/pinca-hartmann-para-corpo-estranho-com-dente-79313%3Futm_source%3Dgoogle%26utm_medium%3Dfeed%26utm_campaign%3Dshopping%26srsltid%3DAfmBOopBOutvThhMhiUVaqnCA6_d39DKgjA6BE_46V08GfgkcKA-C4QFt_E&amp;rct=j&amp;q=&amp;esrc=s&amp;opi=95576897&amp;sa=U&amp;ved=0ahUKEwi6uYjtwZ2LAxWKq5UCHTLgHaUQgOUECMsG&amp;usg=AOvVaw07E-9fQL9IhVPrD_ifdKDM" xr:uid="{D46CAC40-89C5-4FB5-8383-9D513E123A5E}"/>
  </hyperlinks>
  <pageMargins left="0.4" right="0.4" top="0.6" bottom="0.6" header="0.31496062000000002" footer="0.31496062000000002"/>
  <pageSetup paperSize="9" scale="54" fitToHeight="0" orientation="landscape" cellComments="atEnd" r:id="rId2"/>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DCAAF-D010-4924-9379-89754DA03349}">
  <sheetPr codeName="Planilha70">
    <pageSetUpPr fitToPage="1"/>
  </sheetPr>
  <dimension ref="A1:S19"/>
  <sheetViews>
    <sheetView showGridLines="0" zoomScale="80" zoomScaleNormal="80" workbookViewId="0">
      <pane ySplit="2" topLeftCell="A11"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203</v>
      </c>
      <c r="C1" s="132"/>
      <c r="D1" s="133"/>
      <c r="E1" s="9"/>
      <c r="F1" s="2"/>
      <c r="G1" s="1"/>
      <c r="H1" s="2"/>
      <c r="I1" s="2"/>
      <c r="J1" s="2"/>
      <c r="K1" s="3"/>
      <c r="M1" s="3"/>
      <c r="N1" s="3"/>
    </row>
    <row r="2" spans="1:19" s="26" customFormat="1" ht="27" customHeight="1" x14ac:dyDescent="0.25">
      <c r="A2" s="70" t="s">
        <v>26</v>
      </c>
      <c r="B2" s="134" t="s">
        <v>204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8.0483333333333338</v>
      </c>
      <c r="B5" s="138">
        <f>IFERROR(MEDIAN(B7:B1048576),0)</f>
        <v>5.875</v>
      </c>
      <c r="C5" s="138"/>
      <c r="D5" s="138">
        <f>IFERROR(AVERAGEIFS(B7:B1048576,B7:B1048576,"&lt;"&amp;(A5+IFERROR(_xlfn.STDEV.S(B7:B1048576),0)),B7:B1048576,"&gt;"&amp;(A5-IFERROR(_xlfn.STDEV.S(B7:B1048576),0))),0)</f>
        <v>5.8780000000000001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586</v>
      </c>
      <c r="B9" s="51">
        <v>5.8</v>
      </c>
      <c r="C9" s="41" t="s">
        <v>320</v>
      </c>
      <c r="D9" s="41" t="s">
        <v>272</v>
      </c>
      <c r="E9" s="42" t="s">
        <v>413</v>
      </c>
      <c r="F9" s="40">
        <v>45544</v>
      </c>
      <c r="G9" s="69" t="s">
        <v>430</v>
      </c>
      <c r="H9" s="41">
        <v>90</v>
      </c>
      <c r="I9" s="41">
        <v>2024</v>
      </c>
      <c r="J9" s="43" t="s">
        <v>279</v>
      </c>
      <c r="L9" s="38"/>
      <c r="M9" s="30"/>
      <c r="N9" s="30"/>
      <c r="Q9" s="31"/>
      <c r="R9" s="31"/>
      <c r="S9" s="31"/>
    </row>
    <row r="10" spans="1:19" s="29" customFormat="1" ht="52.5" customHeight="1" x14ac:dyDescent="0.3">
      <c r="A10" s="36" t="s">
        <v>587</v>
      </c>
      <c r="B10" s="51">
        <v>5.85</v>
      </c>
      <c r="C10" s="41" t="s">
        <v>276</v>
      </c>
      <c r="D10" s="41" t="s">
        <v>272</v>
      </c>
      <c r="E10" s="42" t="s">
        <v>293</v>
      </c>
      <c r="F10" s="40">
        <v>45575</v>
      </c>
      <c r="G10" s="69" t="s">
        <v>585</v>
      </c>
      <c r="H10" s="41">
        <v>30</v>
      </c>
      <c r="I10" s="41">
        <v>2024</v>
      </c>
      <c r="J10" s="43" t="s">
        <v>279</v>
      </c>
      <c r="L10" s="38"/>
      <c r="M10" s="30"/>
      <c r="N10" s="30"/>
      <c r="Q10" s="31"/>
      <c r="R10" s="31"/>
      <c r="S10" s="31"/>
    </row>
    <row r="11" spans="1:19" s="29" customFormat="1" ht="52.5" customHeight="1" x14ac:dyDescent="0.3">
      <c r="A11" s="36" t="s">
        <v>588</v>
      </c>
      <c r="B11" s="51">
        <v>6.03</v>
      </c>
      <c r="C11" s="41" t="s">
        <v>320</v>
      </c>
      <c r="D11" s="41" t="s">
        <v>272</v>
      </c>
      <c r="E11" s="42" t="s">
        <v>294</v>
      </c>
      <c r="F11" s="40">
        <v>45540</v>
      </c>
      <c r="G11" s="69" t="s">
        <v>310</v>
      </c>
      <c r="H11" s="41">
        <v>161</v>
      </c>
      <c r="I11" s="41">
        <v>2024</v>
      </c>
      <c r="J11" s="43" t="s">
        <v>279</v>
      </c>
      <c r="L11" s="38"/>
      <c r="M11" s="30"/>
      <c r="N11" s="30"/>
      <c r="Q11" s="31"/>
      <c r="R11" s="31"/>
      <c r="S11" s="31"/>
    </row>
    <row r="12" spans="1:19" s="29" customFormat="1" ht="52.5" customHeight="1" x14ac:dyDescent="0.3">
      <c r="A12" s="36" t="s">
        <v>589</v>
      </c>
      <c r="B12" s="51">
        <v>5.81</v>
      </c>
      <c r="C12" s="41" t="s">
        <v>320</v>
      </c>
      <c r="D12" s="41" t="s">
        <v>272</v>
      </c>
      <c r="E12" s="42" t="s">
        <v>293</v>
      </c>
      <c r="F12" s="40">
        <v>45560</v>
      </c>
      <c r="G12" s="69" t="s">
        <v>455</v>
      </c>
      <c r="H12" s="41">
        <v>72</v>
      </c>
      <c r="I12" s="41">
        <v>2024</v>
      </c>
      <c r="J12" s="43" t="s">
        <v>279</v>
      </c>
      <c r="L12" s="38"/>
      <c r="M12" s="30"/>
      <c r="N12" s="30"/>
      <c r="Q12" s="31"/>
      <c r="R12" s="31"/>
      <c r="S12" s="31"/>
    </row>
    <row r="13" spans="1:19" s="29" customFormat="1" ht="52.5" customHeight="1" x14ac:dyDescent="0.3">
      <c r="A13" s="36" t="s">
        <v>590</v>
      </c>
      <c r="B13" s="51">
        <v>5.9</v>
      </c>
      <c r="C13" s="41" t="s">
        <v>204</v>
      </c>
      <c r="D13" s="41" t="s">
        <v>301</v>
      </c>
      <c r="E13" s="42" t="s">
        <v>413</v>
      </c>
      <c r="F13" s="40">
        <v>45518</v>
      </c>
      <c r="G13" s="69" t="s">
        <v>302</v>
      </c>
      <c r="H13" s="41" t="s">
        <v>305</v>
      </c>
      <c r="I13" s="41">
        <v>2024</v>
      </c>
      <c r="J13" s="43" t="s">
        <v>303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971</v>
      </c>
      <c r="B16" s="51">
        <v>18.899999999999999</v>
      </c>
      <c r="C16" s="67" t="s">
        <v>967</v>
      </c>
      <c r="D16" s="77" t="s">
        <v>885</v>
      </c>
      <c r="E16" s="139" t="s">
        <v>972</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231" priority="5">
      <formula>$F1="VALOR INCONSISTENTE"</formula>
    </cfRule>
  </conditionalFormatting>
  <conditionalFormatting sqref="A16:D16 G16:J16 A17:J37 A9:J15">
    <cfRule type="expression" dxfId="23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29" priority="3">
      <formula>$F4="VALOR INCONSISTENTE"</formula>
    </cfRule>
  </conditionalFormatting>
  <conditionalFormatting sqref="E16:F16">
    <cfRule type="expression" dxfId="228"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farmaciasapp.com.br/p-sulfadiazprata-mg-creme-dermatologico-10mg-50-g-x-1-g%3Fsrsltid%3DAfmBOoptWDy_dOsPvbBRoJ8Ozb9zyxNJeTzwlvwxtVHikIuxtjSWP6wdU90&amp;rct=j&amp;q=&amp;esrc=s&amp;opi=95576897&amp;sa=U&amp;ved=0ahUKEwiusqr0wZ2LAxVjpZUCHUn1IEsQgOUECKAH&amp;usg=AOvVaw1aQNUm5lE7euioe1n5ffp4" xr:uid="{7DF8C800-0387-4E84-8F89-7F9536AD4BD5}"/>
  </hyperlinks>
  <pageMargins left="0.4" right="0.4" top="0.6" bottom="0.6" header="0.31496062000000002" footer="0.31496062000000002"/>
  <pageSetup paperSize="9" scale="54" fitToHeight="0" orientation="landscape" cellComments="atEnd" r:id="rId2"/>
  <drawing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F7E70-69EA-434C-B988-BC071405E837}">
  <sheetPr codeName="Planilha71">
    <pageSetUpPr fitToPage="1"/>
  </sheetPr>
  <dimension ref="A1:S16"/>
  <sheetViews>
    <sheetView showGridLines="0" zoomScale="80" zoomScaleNormal="80" workbookViewId="0">
      <pane ySplit="2" topLeftCell="A9" activePane="bottomLeft" state="frozen"/>
      <selection pane="bottomLeft" activeCell="A10" sqref="A10:XFD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205</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94">
        <f>IFERROR(AVERAGE(B7:B1048576),0)</f>
        <v>7.9600000000000009</v>
      </c>
      <c r="B5" s="138">
        <f>IFERROR(MEDIAN(B7:B1048576),0)</f>
        <v>8.23</v>
      </c>
      <c r="C5" s="138"/>
      <c r="D5" s="138">
        <f>IFERROR(AVERAGEIFS(B7:B1048576,B7:B1048576,"&lt;"&amp;(A5+IFERROR(_xlfn.STDEV.S(B7:B1048576),0)),B7:B1048576,"&gt;"&amp;(A5-IFERROR(_xlfn.STDEV.S(B7:B1048576),0))),0)</f>
        <v>8.3150000000000013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592</v>
      </c>
      <c r="B9" s="51">
        <v>8.23</v>
      </c>
      <c r="C9" s="41" t="s">
        <v>276</v>
      </c>
      <c r="D9" s="41" t="s">
        <v>272</v>
      </c>
      <c r="E9" s="42" t="s">
        <v>293</v>
      </c>
      <c r="F9" s="40">
        <v>45561</v>
      </c>
      <c r="G9" s="69" t="s">
        <v>396</v>
      </c>
      <c r="H9" s="41">
        <v>22</v>
      </c>
      <c r="I9" s="41">
        <v>2024</v>
      </c>
      <c r="J9" s="43" t="s">
        <v>279</v>
      </c>
      <c r="L9" s="38"/>
      <c r="M9" s="30"/>
      <c r="N9" s="30"/>
      <c r="Q9" s="31"/>
      <c r="R9" s="31"/>
      <c r="S9" s="31"/>
    </row>
    <row r="10" spans="1:19" s="29" customFormat="1" ht="52.5" customHeight="1" x14ac:dyDescent="0.3">
      <c r="A10" s="36" t="s">
        <v>593</v>
      </c>
      <c r="B10" s="51">
        <v>7.25</v>
      </c>
      <c r="C10" s="41" t="s">
        <v>325</v>
      </c>
      <c r="D10" s="41" t="s">
        <v>272</v>
      </c>
      <c r="E10" s="42" t="s">
        <v>450</v>
      </c>
      <c r="F10" s="40">
        <v>45476</v>
      </c>
      <c r="G10" s="69" t="s">
        <v>385</v>
      </c>
      <c r="H10" s="41">
        <v>3</v>
      </c>
      <c r="I10" s="41">
        <v>2024</v>
      </c>
      <c r="J10" s="43" t="s">
        <v>279</v>
      </c>
      <c r="L10" s="38"/>
      <c r="M10" s="30"/>
      <c r="N10" s="30"/>
      <c r="Q10" s="31"/>
      <c r="R10" s="31"/>
      <c r="S10" s="31"/>
    </row>
    <row r="11" spans="1:19" s="29" customFormat="1" ht="52.5" customHeight="1" x14ac:dyDescent="0.3">
      <c r="A11" s="36" t="s">
        <v>591</v>
      </c>
      <c r="B11" s="51">
        <v>8.4</v>
      </c>
      <c r="C11" s="41" t="s">
        <v>276</v>
      </c>
      <c r="D11" s="41" t="s">
        <v>272</v>
      </c>
      <c r="E11" s="42" t="s">
        <v>564</v>
      </c>
      <c r="F11" s="40">
        <v>45630</v>
      </c>
      <c r="G11" s="69" t="s">
        <v>534</v>
      </c>
      <c r="H11" s="41">
        <v>635</v>
      </c>
      <c r="I11" s="41">
        <v>2024</v>
      </c>
      <c r="J11" s="43" t="s">
        <v>566</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2" t="s">
        <v>49</v>
      </c>
      <c r="E15" s="122"/>
      <c r="F15" s="123"/>
      <c r="G15" s="37"/>
      <c r="H15" s="37"/>
      <c r="I15" s="37"/>
      <c r="J15" s="37"/>
      <c r="L15" s="38"/>
      <c r="M15" s="30"/>
      <c r="N15" s="30"/>
      <c r="Q15" s="31"/>
      <c r="R15" s="31"/>
      <c r="S15" s="31"/>
    </row>
    <row r="16" spans="1:19" s="29" customFormat="1" ht="54" customHeight="1" x14ac:dyDescent="0.3">
      <c r="A16" s="39" t="s">
        <v>27</v>
      </c>
      <c r="B16" s="51"/>
      <c r="C16" s="52"/>
      <c r="D16" s="124"/>
      <c r="E16" s="125"/>
      <c r="F16" s="126"/>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227" priority="8">
      <formula>$F1="VALOR INCONSISTENTE"</formula>
    </cfRule>
  </conditionalFormatting>
  <conditionalFormatting sqref="A12:J34 A9:J9">
    <cfRule type="expression" dxfId="226"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25" priority="6">
      <formula>$F4="VALOR INCONSISTENTE"</formula>
    </cfRule>
  </conditionalFormatting>
  <conditionalFormatting sqref="A10:J11">
    <cfRule type="expression" dxfId="224" priority="2">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9F177-3F41-4B96-9154-48096367BA11}">
  <sheetPr codeName="Planilha72">
    <pageSetUpPr fitToPage="1"/>
  </sheetPr>
  <dimension ref="A1:S21"/>
  <sheetViews>
    <sheetView showGridLines="0" zoomScale="80" zoomScaleNormal="80" workbookViewId="0">
      <pane ySplit="2" topLeftCell="A3" activePane="bottomLeft" state="frozen"/>
      <selection pane="bottomLeft" activeCell="A10" sqref="A10:J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206</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58.472500000000004</v>
      </c>
      <c r="B5" s="138">
        <f>IFERROR(MEDIAN(B7:B1048576),0)</f>
        <v>31.3</v>
      </c>
      <c r="C5" s="138"/>
      <c r="D5" s="138">
        <f>IFERROR(AVERAGEIFS(B7:B1048576,B7:B1048576,"&lt;"&amp;(A5+IFERROR(_xlfn.STDEV.S(B7:B1048576),0)),B7:B1048576,"&gt;"&amp;(A5-IFERROR(_xlfn.STDEV.S(B7:B1048576),0))),0)</f>
        <v>36.098333333333329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1402</v>
      </c>
      <c r="B9" s="51">
        <v>18</v>
      </c>
      <c r="C9" s="41" t="s">
        <v>494</v>
      </c>
      <c r="D9" s="41" t="s">
        <v>272</v>
      </c>
      <c r="E9" s="42" t="s">
        <v>1168</v>
      </c>
      <c r="F9" s="40">
        <v>45390</v>
      </c>
      <c r="G9" s="69" t="s">
        <v>295</v>
      </c>
      <c r="H9" s="41">
        <v>36</v>
      </c>
      <c r="I9" s="41">
        <v>2024</v>
      </c>
      <c r="J9" s="43" t="s">
        <v>279</v>
      </c>
      <c r="L9" s="38"/>
      <c r="M9" s="30"/>
      <c r="N9" s="30"/>
      <c r="Q9" s="31"/>
      <c r="R9" s="31"/>
      <c r="S9" s="31"/>
    </row>
    <row r="10" spans="1:19" s="29" customFormat="1" ht="52.5" customHeight="1" x14ac:dyDescent="0.3">
      <c r="A10" s="36" t="s">
        <v>1407</v>
      </c>
      <c r="B10" s="51">
        <v>17</v>
      </c>
      <c r="C10" s="41" t="s">
        <v>276</v>
      </c>
      <c r="D10" s="41" t="s">
        <v>272</v>
      </c>
      <c r="E10" s="42">
        <v>4415316000286</v>
      </c>
      <c r="F10" s="40">
        <v>45558</v>
      </c>
      <c r="G10" s="69" t="s">
        <v>594</v>
      </c>
      <c r="H10" s="41">
        <v>19</v>
      </c>
      <c r="I10" s="41">
        <v>2024</v>
      </c>
      <c r="J10" s="43" t="s">
        <v>279</v>
      </c>
      <c r="L10" s="38"/>
      <c r="M10" s="30"/>
      <c r="N10" s="30"/>
      <c r="Q10" s="31"/>
      <c r="R10" s="31"/>
      <c r="S10" s="31"/>
    </row>
    <row r="11" spans="1:19" s="29" customFormat="1" ht="52.5" customHeight="1" x14ac:dyDescent="0.3">
      <c r="A11" s="36" t="s">
        <v>1406</v>
      </c>
      <c r="B11" s="51">
        <v>12.5</v>
      </c>
      <c r="C11" s="41" t="s">
        <v>334</v>
      </c>
      <c r="D11" s="41" t="s">
        <v>272</v>
      </c>
      <c r="E11" s="42">
        <v>92666817000111</v>
      </c>
      <c r="F11" s="40">
        <v>45449</v>
      </c>
      <c r="G11" s="69" t="s">
        <v>367</v>
      </c>
      <c r="H11" s="41">
        <v>17</v>
      </c>
      <c r="I11" s="41">
        <v>2024</v>
      </c>
      <c r="J11" s="43" t="s">
        <v>279</v>
      </c>
      <c r="L11" s="38"/>
      <c r="M11" s="30"/>
      <c r="N11" s="30"/>
      <c r="Q11" s="31"/>
      <c r="R11" s="31"/>
      <c r="S11" s="31"/>
    </row>
    <row r="12" spans="1:19" s="29" customFormat="1" ht="52.5" customHeight="1" x14ac:dyDescent="0.3">
      <c r="A12" s="36" t="s">
        <v>1405</v>
      </c>
      <c r="B12" s="51">
        <v>44.6</v>
      </c>
      <c r="C12" s="41" t="s">
        <v>284</v>
      </c>
      <c r="D12" s="41" t="s">
        <v>285</v>
      </c>
      <c r="E12" s="42">
        <v>802002000102</v>
      </c>
      <c r="F12" s="40">
        <v>45404</v>
      </c>
      <c r="G12" s="69" t="s">
        <v>286</v>
      </c>
      <c r="H12" s="41">
        <v>12</v>
      </c>
      <c r="I12" s="41">
        <v>2024</v>
      </c>
      <c r="J12" s="43" t="s">
        <v>287</v>
      </c>
      <c r="L12" s="38"/>
      <c r="M12" s="30"/>
      <c r="N12" s="30"/>
      <c r="Q12" s="31"/>
      <c r="R12" s="31"/>
      <c r="S12" s="31"/>
    </row>
    <row r="13" spans="1:19" s="29" customFormat="1" ht="52.5" customHeight="1" x14ac:dyDescent="0.3">
      <c r="A13" s="36" t="s">
        <v>1403</v>
      </c>
      <c r="B13" s="51">
        <v>14.5</v>
      </c>
      <c r="C13" s="41" t="s">
        <v>320</v>
      </c>
      <c r="D13" s="41" t="s">
        <v>272</v>
      </c>
      <c r="E13" s="42">
        <v>83157032000122</v>
      </c>
      <c r="F13" s="40">
        <v>45420</v>
      </c>
      <c r="G13" s="69" t="s">
        <v>1404</v>
      </c>
      <c r="H13" s="41">
        <v>8</v>
      </c>
      <c r="I13" s="41">
        <v>2024</v>
      </c>
      <c r="J13" s="43" t="s">
        <v>275</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1212</v>
      </c>
      <c r="B16" s="51">
        <v>112.2</v>
      </c>
      <c r="C16" s="67" t="s">
        <v>974</v>
      </c>
      <c r="D16" s="77" t="s">
        <v>1214</v>
      </c>
      <c r="E16" s="139" t="s">
        <v>1213</v>
      </c>
      <c r="F16" s="130"/>
      <c r="G16" s="32"/>
      <c r="H16" s="32"/>
      <c r="I16" s="32"/>
      <c r="J16" s="32"/>
      <c r="L16" s="75"/>
      <c r="M16" s="35"/>
      <c r="N16" s="35"/>
      <c r="Q16" s="34"/>
      <c r="R16" s="34"/>
      <c r="S16" s="34"/>
    </row>
    <row r="17" spans="1:19" s="33" customFormat="1" ht="54" customHeight="1" x14ac:dyDescent="0.35">
      <c r="A17" s="36" t="s">
        <v>1218</v>
      </c>
      <c r="B17" s="51">
        <v>109.99</v>
      </c>
      <c r="C17" s="67" t="s">
        <v>974</v>
      </c>
      <c r="D17" s="77" t="s">
        <v>1220</v>
      </c>
      <c r="E17" s="139" t="s">
        <v>1219</v>
      </c>
      <c r="F17" s="130"/>
      <c r="G17" s="32"/>
      <c r="H17" s="32"/>
      <c r="I17" s="32"/>
      <c r="J17" s="32"/>
      <c r="L17" s="75"/>
      <c r="M17" s="35"/>
      <c r="N17" s="35"/>
      <c r="Q17" s="34"/>
      <c r="R17" s="34"/>
      <c r="S17" s="34"/>
    </row>
    <row r="18" spans="1:19" s="33" customFormat="1" ht="54" customHeight="1" x14ac:dyDescent="0.35">
      <c r="A18" s="36" t="s">
        <v>1215</v>
      </c>
      <c r="B18" s="51">
        <v>138.99</v>
      </c>
      <c r="C18" s="67" t="s">
        <v>974</v>
      </c>
      <c r="D18" s="77" t="s">
        <v>1217</v>
      </c>
      <c r="E18" s="139" t="s">
        <v>1216</v>
      </c>
      <c r="F18" s="130"/>
      <c r="G18" s="32"/>
      <c r="H18" s="32"/>
      <c r="I18" s="32"/>
      <c r="J18" s="32"/>
      <c r="L18" s="75"/>
      <c r="M18" s="35"/>
      <c r="N18" s="35"/>
      <c r="Q18" s="34"/>
      <c r="R18" s="34"/>
      <c r="S18" s="34"/>
    </row>
    <row r="19" spans="1:19" ht="40.35" customHeight="1" x14ac:dyDescent="0.25">
      <c r="A19" s="72" t="s">
        <v>47</v>
      </c>
      <c r="B19" s="8"/>
      <c r="C19" s="71"/>
      <c r="D19" s="44"/>
      <c r="E19" s="45"/>
      <c r="F19" s="46"/>
      <c r="G19" s="6"/>
      <c r="H19" s="6"/>
      <c r="I19" s="6"/>
      <c r="J19" s="6"/>
      <c r="L19" s="4"/>
      <c r="M19" s="3"/>
      <c r="N19" s="3"/>
      <c r="Q19" s="5"/>
      <c r="R19" s="5"/>
      <c r="S19" s="5"/>
    </row>
    <row r="20" spans="1:19" s="29" customFormat="1" ht="35.1" customHeight="1" x14ac:dyDescent="0.3">
      <c r="A20" s="73" t="s">
        <v>36</v>
      </c>
      <c r="B20" s="74" t="s">
        <v>43</v>
      </c>
      <c r="C20" s="74" t="s">
        <v>48</v>
      </c>
      <c r="D20" s="122" t="s">
        <v>49</v>
      </c>
      <c r="E20" s="122"/>
      <c r="F20" s="123"/>
      <c r="G20" s="37"/>
      <c r="H20" s="37"/>
      <c r="I20" s="37"/>
      <c r="J20" s="37"/>
      <c r="L20" s="38"/>
      <c r="M20" s="30"/>
      <c r="N20" s="30"/>
      <c r="Q20" s="31"/>
      <c r="R20" s="31"/>
      <c r="S20" s="31"/>
    </row>
    <row r="21" spans="1:19" s="29" customFormat="1" ht="54" customHeight="1" x14ac:dyDescent="0.3">
      <c r="A21" s="39" t="s">
        <v>27</v>
      </c>
      <c r="B21" s="51"/>
      <c r="C21" s="52"/>
      <c r="D21" s="124"/>
      <c r="E21" s="125"/>
      <c r="F21" s="126"/>
      <c r="G21" s="37"/>
      <c r="H21" s="37"/>
      <c r="I21" s="37"/>
      <c r="J21" s="37"/>
      <c r="L21" s="38"/>
      <c r="M21" s="30"/>
      <c r="N21" s="30"/>
      <c r="Q21" s="31"/>
      <c r="R21" s="31"/>
      <c r="S21" s="31"/>
    </row>
  </sheetData>
  <mergeCells count="12">
    <mergeCell ref="B1:D1"/>
    <mergeCell ref="B2:D2"/>
    <mergeCell ref="B4:C4"/>
    <mergeCell ref="D4:E4"/>
    <mergeCell ref="B5:C5"/>
    <mergeCell ref="D5:E5"/>
    <mergeCell ref="D20:F20"/>
    <mergeCell ref="D21:F21"/>
    <mergeCell ref="E15:F15"/>
    <mergeCell ref="E16:F16"/>
    <mergeCell ref="E17:F17"/>
    <mergeCell ref="E18:F18"/>
  </mergeCells>
  <conditionalFormatting sqref="F1:F3 F8">
    <cfRule type="expression" dxfId="223" priority="10">
      <formula>$F1="VALOR INCONSISTENTE"</formula>
    </cfRule>
  </conditionalFormatting>
  <conditionalFormatting sqref="A14:J15 A19:J38">
    <cfRule type="expression" dxfId="222" priority="9">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conditionalFormatting sqref="F4">
    <cfRule type="expression" dxfId="221" priority="8">
      <formula>$F4="VALOR INCONSISTENTE"</formula>
    </cfRule>
  </conditionalFormatting>
  <conditionalFormatting sqref="A16:B18 G16:J18 D16:D18">
    <cfRule type="expression" dxfId="220" priority="5">
      <formula>AND(A16&lt;&gt;"",MOD(ROW(),2)=0,$A16&lt;&gt;"PESQUISA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E16:F18">
    <cfRule type="expression" dxfId="219" priority="4">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C16:C18">
    <cfRule type="expression" dxfId="218" priority="3">
      <formula>AND(C16&lt;&gt;"",MOD(ROW(),2)=0,$A16&lt;&gt;"PESQUISA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F9:F13">
    <cfRule type="expression" dxfId="217" priority="2">
      <formula>$F9="VALOR INCONSISTENTE"</formula>
    </cfRule>
  </conditionalFormatting>
  <conditionalFormatting sqref="A9:J13">
    <cfRule type="expression" dxfId="216"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hyperlinks>
    <hyperlink ref="E16" r:id="rId1" xr:uid="{08514D55-EAA9-4D6E-8754-EA079E8090F8}"/>
    <hyperlink ref="E18" r:id="rId2" xr:uid="{3F2A439A-0DD4-42D1-8FAC-248F63C5E3DC}"/>
    <hyperlink ref="E17" r:id="rId3" xr:uid="{0145091C-4F51-477C-AA5C-0B30F8CB6088}"/>
  </hyperlinks>
  <pageMargins left="0.4" right="0.4" top="0.6" bottom="0.6" header="0.31496062000000002" footer="0.31496062000000002"/>
  <pageSetup paperSize="9" scale="54" fitToHeight="0" orientation="landscape" cellComments="atEnd" r:id="rId4"/>
  <drawing r:id="rId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94B17-F00F-4DBF-B865-9040ACFFE003}">
  <sheetPr codeName="Planilha73">
    <pageSetUpPr fitToPage="1"/>
  </sheetPr>
  <dimension ref="A1:S18"/>
  <sheetViews>
    <sheetView showGridLines="0" zoomScale="80" zoomScaleNormal="80" workbookViewId="0">
      <pane ySplit="2" topLeftCell="A7" activePane="bottomLeft" state="frozen"/>
      <selection pane="bottomLeft" activeCell="A2" sqref="A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207</v>
      </c>
      <c r="C1" s="132"/>
      <c r="D1" s="133"/>
      <c r="E1" s="9"/>
      <c r="F1" s="2"/>
      <c r="G1" s="1"/>
      <c r="H1" s="2"/>
      <c r="I1" s="2"/>
      <c r="J1" s="2"/>
      <c r="K1" s="3"/>
      <c r="M1" s="3"/>
      <c r="N1" s="3"/>
    </row>
    <row r="2" spans="1:19" s="26" customFormat="1" ht="27" customHeight="1" x14ac:dyDescent="0.25">
      <c r="A2" s="70" t="s">
        <v>26</v>
      </c>
      <c r="B2" s="134" t="s">
        <v>208</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29.224</v>
      </c>
      <c r="B5" s="138">
        <f>IFERROR(MEDIAN(B7:B1048576),0)</f>
        <v>29.9</v>
      </c>
      <c r="C5" s="138"/>
      <c r="D5" s="138">
        <f>IFERROR(AVERAGEIFS(B7:B1048576,B7:B1048576,"&lt;"&amp;(A5+IFERROR(_xlfn.STDEV.S(B7:B1048576),0)),B7:B1048576,"&gt;"&amp;(A5-IFERROR(_xlfn.STDEV.S(B7:B1048576),0))),0)</f>
        <v>29.423333333333332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1221</v>
      </c>
      <c r="B9" s="51">
        <v>27.73</v>
      </c>
      <c r="C9" s="41" t="s">
        <v>284</v>
      </c>
      <c r="D9" s="41" t="s">
        <v>285</v>
      </c>
      <c r="E9" s="42">
        <v>51740794000160</v>
      </c>
      <c r="F9" s="40">
        <v>45517</v>
      </c>
      <c r="G9" s="69" t="s">
        <v>412</v>
      </c>
      <c r="H9" s="41">
        <v>2</v>
      </c>
      <c r="I9" s="41">
        <v>2024</v>
      </c>
      <c r="J9" s="43" t="s">
        <v>287</v>
      </c>
      <c r="L9" s="38"/>
      <c r="M9" s="30"/>
      <c r="N9" s="30"/>
      <c r="Q9" s="31"/>
      <c r="R9" s="31"/>
      <c r="S9" s="31"/>
    </row>
    <row r="10" spans="1:19" s="29" customFormat="1" ht="52.5" customHeight="1" x14ac:dyDescent="0.3">
      <c r="A10" s="36" t="s">
        <v>1223</v>
      </c>
      <c r="B10" s="51">
        <v>29.9</v>
      </c>
      <c r="C10" s="41" t="s">
        <v>276</v>
      </c>
      <c r="D10" s="41" t="s">
        <v>272</v>
      </c>
      <c r="E10" s="42">
        <v>411441000186</v>
      </c>
      <c r="F10" s="40">
        <v>45370</v>
      </c>
      <c r="G10" s="69" t="s">
        <v>363</v>
      </c>
      <c r="H10" s="41">
        <v>11</v>
      </c>
      <c r="I10" s="41">
        <v>2024</v>
      </c>
      <c r="J10" s="43" t="s">
        <v>279</v>
      </c>
      <c r="L10" s="38"/>
      <c r="M10" s="30"/>
      <c r="N10" s="30"/>
      <c r="Q10" s="31"/>
      <c r="R10" s="31"/>
      <c r="S10" s="31"/>
    </row>
    <row r="11" spans="1:19" s="29" customFormat="1" ht="52.5" customHeight="1" x14ac:dyDescent="0.3">
      <c r="A11" s="36" t="s">
        <v>1222</v>
      </c>
      <c r="B11" s="51">
        <v>25.95</v>
      </c>
      <c r="C11" s="41" t="s">
        <v>334</v>
      </c>
      <c r="D11" s="41" t="s">
        <v>272</v>
      </c>
      <c r="E11" s="42">
        <v>802002000102</v>
      </c>
      <c r="F11" s="40">
        <v>45498</v>
      </c>
      <c r="G11" s="69" t="s">
        <v>283</v>
      </c>
      <c r="H11" s="41">
        <v>41</v>
      </c>
      <c r="I11" s="41">
        <v>2024</v>
      </c>
      <c r="J11" s="43" t="s">
        <v>279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975</v>
      </c>
      <c r="B14" s="51">
        <v>30.64</v>
      </c>
      <c r="C14" s="67" t="s">
        <v>974</v>
      </c>
      <c r="D14" s="77" t="s">
        <v>976</v>
      </c>
      <c r="E14" s="139" t="s">
        <v>977</v>
      </c>
      <c r="F14" s="130"/>
      <c r="G14" s="32"/>
      <c r="H14" s="32"/>
      <c r="I14" s="32"/>
      <c r="J14" s="32"/>
      <c r="L14" s="75"/>
      <c r="M14" s="35"/>
      <c r="N14" s="35"/>
      <c r="Q14" s="34"/>
      <c r="R14" s="34"/>
      <c r="S14" s="34"/>
    </row>
    <row r="15" spans="1:19" s="33" customFormat="1" ht="54" customHeight="1" x14ac:dyDescent="0.35">
      <c r="A15" s="36" t="s">
        <v>980</v>
      </c>
      <c r="B15" s="51">
        <v>31.9</v>
      </c>
      <c r="C15" s="67" t="s">
        <v>974</v>
      </c>
      <c r="D15" s="77" t="s">
        <v>981</v>
      </c>
      <c r="E15" s="139" t="s">
        <v>982</v>
      </c>
      <c r="F15" s="14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1">
    <mergeCell ref="B1:D1"/>
    <mergeCell ref="B2:D2"/>
    <mergeCell ref="B4:C4"/>
    <mergeCell ref="D4:E4"/>
    <mergeCell ref="B5:C5"/>
    <mergeCell ref="D5:E5"/>
    <mergeCell ref="D17:F17"/>
    <mergeCell ref="D18:F18"/>
    <mergeCell ref="E13:F13"/>
    <mergeCell ref="E14:F14"/>
    <mergeCell ref="E15:F15"/>
  </mergeCells>
  <conditionalFormatting sqref="F1:F3 F8:F11">
    <cfRule type="expression" dxfId="215" priority="5">
      <formula>$F1="VALOR INCONSISTENTE"</formula>
    </cfRule>
  </conditionalFormatting>
  <conditionalFormatting sqref="A14:D14 G14:J14 A15:J36 A9:J13">
    <cfRule type="expression" dxfId="21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3" priority="3">
      <formula>$F4="VALOR INCONSISTENTE"</formula>
    </cfRule>
  </conditionalFormatting>
  <conditionalFormatting sqref="E14:F14">
    <cfRule type="expression" dxfId="212" priority="2">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4" r:id="rId1" display="https://www.google.com/url?url=https://www.globallabor.com.br/alcool-iodado-solucao-01-1l-acs-cientifica%3Futm_source%3DSite%26utm_medium%3DGoogleShopping%26utm_campaign%3DIntegracaoGoogle%26srsltid%3DAfmBOoqZGK5ux-fomgKA6ZyKarICr0etqKGC2xWg7WP0Q5pt7IiHOjo5xvg&amp;rct=j&amp;q=&amp;esrc=s&amp;opi=95576897&amp;sa=U&amp;ved=0ahUKEwi3pp-Owp2LAxWan5UCHT9wKWAQgOUECO0G&amp;usg=AOvVaw2GvG0SlNDzFZ8-XCgInKRJ" xr:uid="{142CE17E-46CC-42BC-BF56-645EDCADAB9B}"/>
    <hyperlink ref="E15" r:id="rId2" display="https://www.google.com/url?url=https://www.dentalspeed.com/alcool-iodado-vic-pharma.html%3Fsrsltid%3DAfmBOoo9CVLQI-RJwINVKX3U0Xd97XvWiK9X5ItrO5t1VU5wfXtHyzhszmY&amp;rct=j&amp;q=&amp;esrc=s&amp;opi=95576897&amp;sa=U&amp;ved=0ahUKEwi3pp-Owp2LAxWan5UCHT9wKWAQguUECJoH&amp;usg=AOvVaw1Xmn3tngjeYEN1s12gAM7n" xr:uid="{6B9D276F-BC38-46BE-9E7C-BA390090CEEB}"/>
  </hyperlinks>
  <pageMargins left="0.4" right="0.4" top="0.6" bottom="0.6" header="0.31496062000000002" footer="0.31496062000000002"/>
  <pageSetup paperSize="9" scale="54" fitToHeight="0" orientation="landscape" cellComments="atEnd" r:id="rId3"/>
  <drawing r:id="rId4"/>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DC3CC-A24C-4BA8-9A42-2C24A4EBAB7E}">
  <sheetPr codeName="Planilha74">
    <pageSetUpPr fitToPage="1"/>
  </sheetPr>
  <dimension ref="A1:S16"/>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209</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35.020000000000003</v>
      </c>
      <c r="B5" s="138">
        <f>IFERROR(MEDIAN(B7:B1048576),0)</f>
        <v>36.26</v>
      </c>
      <c r="C5" s="138"/>
      <c r="D5" s="138">
        <f>IFERROR(AVERAGEIFS(B7:B1048576,B7:B1048576,"&lt;"&amp;(A5+IFERROR(_xlfn.STDEV.S(B7:B1048576),0)),B7:B1048576,"&gt;"&amp;(A5-IFERROR(_xlfn.STDEV.S(B7:B1048576),0))),0)</f>
        <v>36.58</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1225</v>
      </c>
      <c r="B9" s="51">
        <v>31.9</v>
      </c>
      <c r="C9" s="41" t="s">
        <v>605</v>
      </c>
      <c r="D9" s="41" t="s">
        <v>301</v>
      </c>
      <c r="E9" s="42">
        <v>10405957000171</v>
      </c>
      <c r="F9" s="40">
        <v>45405</v>
      </c>
      <c r="G9" s="69" t="s">
        <v>1226</v>
      </c>
      <c r="H9" s="41" t="s">
        <v>606</v>
      </c>
      <c r="I9" s="41" t="s">
        <v>559</v>
      </c>
      <c r="J9" s="43" t="s">
        <v>345</v>
      </c>
      <c r="L9" s="38"/>
      <c r="M9" s="30"/>
      <c r="N9" s="30"/>
      <c r="Q9" s="31"/>
      <c r="R9" s="31"/>
      <c r="S9" s="31"/>
    </row>
    <row r="10" spans="1:19" s="29" customFormat="1" ht="52.5" customHeight="1" x14ac:dyDescent="0.3">
      <c r="A10" s="36" t="s">
        <v>1224</v>
      </c>
      <c r="B10" s="51">
        <v>36.26</v>
      </c>
      <c r="C10" s="41" t="s">
        <v>276</v>
      </c>
      <c r="D10" s="41" t="s">
        <v>272</v>
      </c>
      <c r="E10" s="42">
        <v>57650919000148</v>
      </c>
      <c r="F10" s="40">
        <v>45629</v>
      </c>
      <c r="G10" s="69" t="s">
        <v>650</v>
      </c>
      <c r="H10" s="41">
        <v>41</v>
      </c>
      <c r="I10" s="41">
        <v>2024</v>
      </c>
      <c r="J10" s="43" t="s">
        <v>279</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27" t="s">
        <v>46</v>
      </c>
      <c r="F12" s="128"/>
      <c r="G12" s="68"/>
      <c r="H12" s="68"/>
      <c r="I12" s="68"/>
      <c r="J12" s="68"/>
      <c r="M12" s="62"/>
      <c r="N12" s="62"/>
      <c r="Q12" s="63"/>
      <c r="R12" s="63"/>
      <c r="S12" s="63"/>
    </row>
    <row r="13" spans="1:19" s="33" customFormat="1" ht="54" customHeight="1" x14ac:dyDescent="0.35">
      <c r="A13" s="36" t="s">
        <v>1227</v>
      </c>
      <c r="B13" s="51">
        <v>36.9</v>
      </c>
      <c r="C13" s="67" t="s">
        <v>974</v>
      </c>
      <c r="D13" s="77" t="s">
        <v>1229</v>
      </c>
      <c r="E13" s="139" t="s">
        <v>1228</v>
      </c>
      <c r="F13" s="130"/>
      <c r="G13" s="32"/>
      <c r="H13" s="32"/>
      <c r="I13" s="32"/>
      <c r="J13" s="32"/>
      <c r="L13" s="75"/>
      <c r="M13" s="35"/>
      <c r="N13" s="35"/>
      <c r="Q13" s="34"/>
      <c r="R13" s="34"/>
      <c r="S13" s="34"/>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2" t="s">
        <v>49</v>
      </c>
      <c r="E15" s="122"/>
      <c r="F15" s="123"/>
      <c r="G15" s="37"/>
      <c r="H15" s="37"/>
      <c r="I15" s="37"/>
      <c r="J15" s="37"/>
      <c r="L15" s="38"/>
      <c r="M15" s="30"/>
      <c r="N15" s="30"/>
      <c r="Q15" s="31"/>
      <c r="R15" s="31"/>
      <c r="S15" s="31"/>
    </row>
    <row r="16" spans="1:19" s="29" customFormat="1" ht="54" customHeight="1" x14ac:dyDescent="0.3">
      <c r="A16" s="39" t="s">
        <v>27</v>
      </c>
      <c r="B16" s="51"/>
      <c r="C16" s="52"/>
      <c r="D16" s="124"/>
      <c r="E16" s="125"/>
      <c r="F16" s="126"/>
      <c r="G16" s="37"/>
      <c r="H16" s="37"/>
      <c r="I16" s="37"/>
      <c r="J16" s="37"/>
      <c r="L16" s="38"/>
      <c r="M16" s="30"/>
      <c r="N16" s="30"/>
      <c r="Q16" s="31"/>
      <c r="R16" s="31"/>
      <c r="S16" s="31"/>
    </row>
  </sheetData>
  <mergeCells count="10">
    <mergeCell ref="D15:F15"/>
    <mergeCell ref="D16:F16"/>
    <mergeCell ref="E12:F12"/>
    <mergeCell ref="E13:F13"/>
    <mergeCell ref="B1:D1"/>
    <mergeCell ref="B2:D2"/>
    <mergeCell ref="B4:C4"/>
    <mergeCell ref="D4:E4"/>
    <mergeCell ref="B5:C5"/>
    <mergeCell ref="D5:E5"/>
  </mergeCells>
  <conditionalFormatting sqref="F1:F3 F8:F10">
    <cfRule type="expression" dxfId="211" priority="5">
      <formula>$F1="VALOR INCONSISTENTE"</formula>
    </cfRule>
  </conditionalFormatting>
  <conditionalFormatting sqref="A9:J34">
    <cfRule type="expression" dxfId="2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9" priority="3">
      <formula>$F4="VALOR INCONSISTENTE"</formula>
    </cfRule>
  </conditionalFormatting>
  <hyperlinks>
    <hyperlink ref="E13" r:id="rId1" xr:uid="{F230320A-3166-4CD1-8A82-008580FD10BE}"/>
  </hyperlinks>
  <pageMargins left="0.4" right="0.4" top="0.6" bottom="0.6" header="0.31496062000000002" footer="0.31496062000000002"/>
  <pageSetup paperSize="9" scale="54" fitToHeight="0" orientation="landscape" cellComments="atEnd"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DAA26-6A19-49D6-8D31-8FFF9ECEAA12}">
  <sheetPr codeName="Planilha75">
    <pageSetUpPr fitToPage="1"/>
  </sheetPr>
  <dimension ref="A1:S16"/>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210</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34.696666666666665</v>
      </c>
      <c r="B5" s="138">
        <f>IFERROR(MEDIAN(B7:B1048576),0)</f>
        <v>34.99</v>
      </c>
      <c r="C5" s="138"/>
      <c r="D5" s="138">
        <f>IFERROR(AVERAGEIFS(B7:B1048576,B7:B1048576,"&lt;"&amp;(A5+IFERROR(_xlfn.STDEV.S(B7:B1048576),0)),B7:B1048576,"&gt;"&amp;(A5-IFERROR(_xlfn.STDEV.S(B7:B1048576),0))),0)</f>
        <v>37.045000000000002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607</v>
      </c>
      <c r="B9" s="51">
        <v>30</v>
      </c>
      <c r="C9" s="41" t="s">
        <v>276</v>
      </c>
      <c r="D9" s="41" t="s">
        <v>272</v>
      </c>
      <c r="E9" s="42" t="s">
        <v>600</v>
      </c>
      <c r="F9" s="40">
        <v>45393</v>
      </c>
      <c r="G9" s="69" t="s">
        <v>449</v>
      </c>
      <c r="H9" s="41">
        <v>17</v>
      </c>
      <c r="I9" s="41">
        <v>2024</v>
      </c>
      <c r="J9" s="43" t="s">
        <v>279</v>
      </c>
      <c r="L9" s="38"/>
      <c r="M9" s="30"/>
      <c r="N9" s="30"/>
      <c r="Q9" s="31"/>
      <c r="R9" s="31"/>
      <c r="S9" s="31"/>
    </row>
    <row r="10" spans="1:19" s="29" customFormat="1" ht="52.5" customHeight="1" x14ac:dyDescent="0.3">
      <c r="A10" s="36" t="s">
        <v>608</v>
      </c>
      <c r="B10" s="51">
        <v>34.99</v>
      </c>
      <c r="C10" s="41" t="s">
        <v>276</v>
      </c>
      <c r="D10" s="41" t="s">
        <v>272</v>
      </c>
      <c r="E10" s="42" t="s">
        <v>600</v>
      </c>
      <c r="F10" s="40">
        <v>45434</v>
      </c>
      <c r="G10" s="69" t="s">
        <v>337</v>
      </c>
      <c r="H10" s="41">
        <v>14</v>
      </c>
      <c r="I10" s="41">
        <v>2024</v>
      </c>
      <c r="J10" s="43" t="s">
        <v>279</v>
      </c>
      <c r="L10" s="38"/>
      <c r="M10" s="30"/>
      <c r="N10" s="30"/>
      <c r="Q10" s="31"/>
      <c r="R10" s="31"/>
      <c r="S10" s="31"/>
    </row>
    <row r="11" spans="1:19" s="29" customFormat="1" ht="52.5" customHeight="1" x14ac:dyDescent="0.3">
      <c r="A11" s="36" t="s">
        <v>1230</v>
      </c>
      <c r="B11" s="51">
        <v>39.1</v>
      </c>
      <c r="C11" s="41" t="s">
        <v>276</v>
      </c>
      <c r="D11" s="41" t="s">
        <v>272</v>
      </c>
      <c r="E11" s="42">
        <v>5192522000156</v>
      </c>
      <c r="F11" s="40">
        <v>45429</v>
      </c>
      <c r="G11" s="69" t="s">
        <v>497</v>
      </c>
      <c r="H11" s="41">
        <v>13</v>
      </c>
      <c r="I11" s="41">
        <v>2024</v>
      </c>
      <c r="J11" s="43" t="s">
        <v>297</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2" t="s">
        <v>49</v>
      </c>
      <c r="E15" s="122"/>
      <c r="F15" s="123"/>
      <c r="G15" s="37"/>
      <c r="H15" s="37"/>
      <c r="I15" s="37"/>
      <c r="J15" s="37"/>
      <c r="L15" s="38"/>
      <c r="M15" s="30"/>
      <c r="N15" s="30"/>
      <c r="Q15" s="31"/>
      <c r="R15" s="31"/>
      <c r="S15" s="31"/>
    </row>
    <row r="16" spans="1:19" s="29" customFormat="1" ht="54" customHeight="1" x14ac:dyDescent="0.3">
      <c r="A16" s="39" t="s">
        <v>27</v>
      </c>
      <c r="B16" s="51"/>
      <c r="C16" s="52"/>
      <c r="D16" s="124"/>
      <c r="E16" s="125"/>
      <c r="F16" s="126"/>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208" priority="5">
      <formula>$F1="VALOR INCONSISTENTE"</formula>
    </cfRule>
  </conditionalFormatting>
  <conditionalFormatting sqref="A9:J34">
    <cfRule type="expression" dxfId="20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6"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965F2-EEE3-4585-A370-341DC1829D1F}">
  <sheetPr codeName="Planilha76">
    <pageSetUpPr fitToPage="1"/>
  </sheetPr>
  <dimension ref="A1:S19"/>
  <sheetViews>
    <sheetView showGridLines="0" zoomScale="80" zoomScaleNormal="80" workbookViewId="0">
      <pane ySplit="2" topLeftCell="A3" activePane="bottomLeft" state="frozen"/>
      <selection pane="bottomLeft" activeCell="A11" sqref="A11:XFD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60.178333333333335</v>
      </c>
      <c r="B5" s="138">
        <f>IFERROR(MEDIAN(B7:B1048576),0)</f>
        <v>51.05</v>
      </c>
      <c r="C5" s="138"/>
      <c r="D5" s="138">
        <f>IFERROR(AVERAGEIFS(B7:B1048576,B7:B1048576,"&lt;"&amp;(A5+IFERROR(_xlfn.STDEV.S(B7:B1048576),0)),B7:B1048576,"&gt;"&amp;(A5-IFERROR(_xlfn.STDEV.S(B7:B1048576),0))),0)</f>
        <v>54.234000000000002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610</v>
      </c>
      <c r="B9" s="51">
        <v>43.49</v>
      </c>
      <c r="C9" s="41" t="s">
        <v>276</v>
      </c>
      <c r="D9" s="41" t="s">
        <v>272</v>
      </c>
      <c r="E9" s="42" t="s">
        <v>604</v>
      </c>
      <c r="F9" s="40">
        <v>45436</v>
      </c>
      <c r="G9" s="69" t="s">
        <v>337</v>
      </c>
      <c r="H9" s="41">
        <v>17</v>
      </c>
      <c r="I9" s="41">
        <v>2024</v>
      </c>
      <c r="J9" s="43" t="s">
        <v>279</v>
      </c>
      <c r="L9" s="38"/>
      <c r="M9" s="30"/>
      <c r="N9" s="30"/>
      <c r="Q9" s="31"/>
      <c r="R9" s="31"/>
      <c r="S9" s="31"/>
    </row>
    <row r="10" spans="1:19" s="29" customFormat="1" ht="52.5" customHeight="1" x14ac:dyDescent="0.3">
      <c r="A10" s="36" t="s">
        <v>611</v>
      </c>
      <c r="B10" s="51">
        <v>54.1</v>
      </c>
      <c r="C10" s="41" t="s">
        <v>601</v>
      </c>
      <c r="D10" s="41" t="s">
        <v>272</v>
      </c>
      <c r="E10" s="42" t="s">
        <v>603</v>
      </c>
      <c r="F10" s="40">
        <v>45418</v>
      </c>
      <c r="G10" s="69" t="s">
        <v>612</v>
      </c>
      <c r="H10" s="41">
        <v>19</v>
      </c>
      <c r="I10" s="41">
        <v>2024</v>
      </c>
      <c r="J10" s="43" t="s">
        <v>279</v>
      </c>
      <c r="L10" s="38"/>
      <c r="M10" s="30"/>
      <c r="N10" s="30"/>
      <c r="Q10" s="31"/>
      <c r="R10" s="31"/>
      <c r="S10" s="31"/>
    </row>
    <row r="11" spans="1:19" s="29" customFormat="1" ht="52.5" customHeight="1" x14ac:dyDescent="0.3">
      <c r="A11" s="36" t="s">
        <v>613</v>
      </c>
      <c r="B11" s="51">
        <v>48</v>
      </c>
      <c r="C11" s="41" t="s">
        <v>288</v>
      </c>
      <c r="D11" s="41" t="s">
        <v>285</v>
      </c>
      <c r="E11" s="42" t="s">
        <v>614</v>
      </c>
      <c r="F11" s="40">
        <v>45516</v>
      </c>
      <c r="G11" s="69" t="s">
        <v>615</v>
      </c>
      <c r="H11" s="41">
        <v>242</v>
      </c>
      <c r="I11" s="41">
        <v>2024</v>
      </c>
      <c r="J11" s="43" t="s">
        <v>291</v>
      </c>
      <c r="L11" s="38"/>
      <c r="M11" s="30"/>
      <c r="N11" s="30"/>
      <c r="Q11" s="31"/>
      <c r="R11" s="31"/>
      <c r="S11" s="31"/>
    </row>
    <row r="12" spans="1:19" s="29" customFormat="1" ht="52.5" customHeight="1" x14ac:dyDescent="0.3">
      <c r="A12" s="36" t="s">
        <v>616</v>
      </c>
      <c r="B12" s="51">
        <v>48</v>
      </c>
      <c r="C12" s="41" t="s">
        <v>288</v>
      </c>
      <c r="D12" s="41" t="s">
        <v>285</v>
      </c>
      <c r="E12" s="42" t="s">
        <v>617</v>
      </c>
      <c r="F12" s="40">
        <v>45415</v>
      </c>
      <c r="G12" s="69" t="s">
        <v>618</v>
      </c>
      <c r="H12" s="41">
        <v>7</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1231</v>
      </c>
      <c r="B15" s="51">
        <v>89.9</v>
      </c>
      <c r="C15" s="67" t="s">
        <v>986</v>
      </c>
      <c r="D15" s="77" t="s">
        <v>987</v>
      </c>
      <c r="E15" s="139" t="s">
        <v>988</v>
      </c>
      <c r="F15" s="130"/>
      <c r="G15" s="32"/>
      <c r="H15" s="32"/>
      <c r="I15" s="32"/>
      <c r="J15" s="32"/>
      <c r="L15" s="75"/>
      <c r="M15" s="35"/>
      <c r="N15" s="35"/>
      <c r="Q15" s="34"/>
      <c r="R15" s="34"/>
      <c r="S15" s="34"/>
    </row>
    <row r="16" spans="1:19" s="33" customFormat="1" ht="54" customHeight="1" x14ac:dyDescent="0.35">
      <c r="A16" s="36" t="s">
        <v>1232</v>
      </c>
      <c r="B16" s="51">
        <v>77.58</v>
      </c>
      <c r="C16" s="67" t="s">
        <v>986</v>
      </c>
      <c r="D16" s="77" t="s">
        <v>1234</v>
      </c>
      <c r="E16" s="139" t="s">
        <v>1233</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205" priority="5">
      <formula>$F1="VALOR INCONSISTENTE"</formula>
    </cfRule>
  </conditionalFormatting>
  <conditionalFormatting sqref="A9:J14 A15:D15 G15:J15 A16:J37">
    <cfRule type="expression" dxfId="20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3" priority="3">
      <formula>$F4="VALOR INCONSISTENTE"</formula>
    </cfRule>
  </conditionalFormatting>
  <conditionalFormatting sqref="E15:F15">
    <cfRule type="expression" dxfId="202"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omegaetiquetas.com.br/saco-bobina-picotada-fundo-reto-em-curitiba/%3Fsrsltid%3DAfmBOorxJTvEKMZKWGrqtFlNwbQaUu1cY8dPE0nanB5XkR5j1-DMbEgfrNo&amp;rct=j&amp;q=&amp;esrc=s&amp;opi=95576897&amp;sa=U&amp;ved=0ahUKEwjs5OGlwp2LAxX4vJUCHb8CAjQQgOUECOAG&amp;usg=AOvVaw0yq1o7ERdqM3kiaOUbkOMA" xr:uid="{AB4CDB44-1DC8-432A-A167-42D2084C6C2C}"/>
    <hyperlink ref="E16" r:id="rId2" xr:uid="{7C899011-D4C5-47CC-8A1F-F25BD6358EAE}"/>
  </hyperlinks>
  <pageMargins left="0.4" right="0.4" top="0.6" bottom="0.6" header="0.31496062000000002" footer="0.31496062000000002"/>
  <pageSetup paperSize="9" scale="54" fitToHeight="0" orientation="landscape" cellComments="atEnd" r:id="rId3"/>
  <drawing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3CAA5-F953-448A-8064-2508C8E19FFC}">
  <sheetPr codeName="Planilha77">
    <pageSetUpPr fitToPage="1"/>
  </sheetPr>
  <dimension ref="A1:S20"/>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22.182857142857141</v>
      </c>
      <c r="B5" s="138">
        <f>IFERROR(MEDIAN(B7:B1048576),0)</f>
        <v>19.899999999999999</v>
      </c>
      <c r="C5" s="138"/>
      <c r="D5" s="138">
        <f>IFERROR(AVERAGEIFS(B7:B1048576,B7:B1048576,"&lt;"&amp;(A5+IFERROR(_xlfn.STDEV.S(B7:B1048576),0)),B7:B1048576,"&gt;"&amp;(A5-IFERROR(_xlfn.STDEV.S(B7:B1048576),0))),0)</f>
        <v>21.125999999999998</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622</v>
      </c>
      <c r="B9" s="51">
        <v>19.89</v>
      </c>
      <c r="C9" s="41" t="s">
        <v>276</v>
      </c>
      <c r="D9" s="41" t="s">
        <v>272</v>
      </c>
      <c r="E9" s="42" t="s">
        <v>453</v>
      </c>
      <c r="F9" s="40">
        <v>45418</v>
      </c>
      <c r="G9" s="69" t="s">
        <v>599</v>
      </c>
      <c r="H9" s="41">
        <v>2</v>
      </c>
      <c r="I9" s="41">
        <v>2024</v>
      </c>
      <c r="J9" s="43" t="s">
        <v>279</v>
      </c>
      <c r="L9" s="38"/>
      <c r="M9" s="30"/>
      <c r="N9" s="30"/>
      <c r="Q9" s="31"/>
      <c r="R9" s="31"/>
      <c r="S9" s="31"/>
    </row>
    <row r="10" spans="1:19" s="29" customFormat="1" ht="52.5" customHeight="1" x14ac:dyDescent="0.3">
      <c r="A10" s="36" t="s">
        <v>623</v>
      </c>
      <c r="B10" s="51">
        <v>18.95</v>
      </c>
      <c r="C10" s="41" t="s">
        <v>276</v>
      </c>
      <c r="D10" s="41" t="s">
        <v>272</v>
      </c>
      <c r="E10" s="42" t="s">
        <v>624</v>
      </c>
      <c r="F10" s="40">
        <v>45534</v>
      </c>
      <c r="G10" s="69" t="s">
        <v>625</v>
      </c>
      <c r="H10" s="41">
        <v>78</v>
      </c>
      <c r="I10" s="41">
        <v>2024</v>
      </c>
      <c r="J10" s="43" t="s">
        <v>279</v>
      </c>
      <c r="L10" s="38"/>
      <c r="M10" s="30"/>
      <c r="N10" s="30"/>
      <c r="Q10" s="31"/>
      <c r="R10" s="31"/>
      <c r="S10" s="31"/>
    </row>
    <row r="11" spans="1:19" s="29" customFormat="1" ht="52.5" customHeight="1" x14ac:dyDescent="0.3">
      <c r="A11" s="36" t="s">
        <v>626</v>
      </c>
      <c r="B11" s="51">
        <v>19.899999999999999</v>
      </c>
      <c r="C11" s="41" t="s">
        <v>339</v>
      </c>
      <c r="D11" s="41" t="s">
        <v>272</v>
      </c>
      <c r="E11" s="42" t="s">
        <v>627</v>
      </c>
      <c r="F11" s="40">
        <v>45376</v>
      </c>
      <c r="G11" s="69" t="s">
        <v>628</v>
      </c>
      <c r="H11" s="41">
        <v>2</v>
      </c>
      <c r="I11" s="41">
        <v>2024</v>
      </c>
      <c r="J11" s="43" t="s">
        <v>275</v>
      </c>
      <c r="L11" s="38"/>
      <c r="M11" s="30"/>
      <c r="N11" s="30"/>
      <c r="Q11" s="31"/>
      <c r="R11" s="31"/>
      <c r="S11" s="31"/>
    </row>
    <row r="12" spans="1:19" s="29" customFormat="1" ht="52.5" customHeight="1" x14ac:dyDescent="0.3">
      <c r="A12" s="36" t="s">
        <v>629</v>
      </c>
      <c r="B12" s="51">
        <v>12.15</v>
      </c>
      <c r="C12" s="41" t="s">
        <v>276</v>
      </c>
      <c r="D12" s="41" t="s">
        <v>272</v>
      </c>
      <c r="E12" s="42" t="s">
        <v>630</v>
      </c>
      <c r="F12" s="40">
        <v>45573</v>
      </c>
      <c r="G12" s="69" t="s">
        <v>437</v>
      </c>
      <c r="H12" s="41">
        <v>343</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989</v>
      </c>
      <c r="B15" s="51">
        <v>20.99</v>
      </c>
      <c r="C15" s="67" t="s">
        <v>986</v>
      </c>
      <c r="D15" s="77" t="s">
        <v>889</v>
      </c>
      <c r="E15" s="139" t="s">
        <v>990</v>
      </c>
      <c r="F15" s="130"/>
      <c r="G15" s="32"/>
      <c r="H15" s="32"/>
      <c r="I15" s="32"/>
      <c r="J15" s="32"/>
      <c r="L15" s="75"/>
      <c r="M15" s="35"/>
      <c r="N15" s="35"/>
      <c r="Q15" s="34"/>
      <c r="R15" s="34"/>
      <c r="S15" s="34"/>
    </row>
    <row r="16" spans="1:19" s="33" customFormat="1" ht="54" customHeight="1" x14ac:dyDescent="0.35">
      <c r="A16" s="36" t="s">
        <v>991</v>
      </c>
      <c r="B16" s="51">
        <v>25.9</v>
      </c>
      <c r="C16" s="67" t="s">
        <v>986</v>
      </c>
      <c r="D16" s="77" t="s">
        <v>915</v>
      </c>
      <c r="E16" s="139" t="s">
        <v>992</v>
      </c>
      <c r="F16" s="130"/>
      <c r="G16" s="32"/>
      <c r="H16" s="32"/>
      <c r="I16" s="32"/>
      <c r="J16" s="32"/>
      <c r="L16" s="75"/>
      <c r="M16" s="35"/>
      <c r="N16" s="35"/>
      <c r="Q16" s="34"/>
      <c r="R16" s="34"/>
      <c r="S16" s="34"/>
    </row>
    <row r="17" spans="1:19" s="33" customFormat="1" ht="54" customHeight="1" x14ac:dyDescent="0.35">
      <c r="A17" s="36" t="s">
        <v>993</v>
      </c>
      <c r="B17" s="51">
        <v>37.5</v>
      </c>
      <c r="C17" s="67" t="s">
        <v>986</v>
      </c>
      <c r="D17" s="77" t="s">
        <v>888</v>
      </c>
      <c r="E17" s="139" t="s">
        <v>994</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201" priority="5">
      <formula>$F1="VALOR INCONSISTENTE"</formula>
    </cfRule>
  </conditionalFormatting>
  <conditionalFormatting sqref="A9:J38">
    <cfRule type="expression" dxfId="20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9" priority="3">
      <formula>$F4="VALOR INCONSISTENTE"</formula>
    </cfRule>
  </conditionalFormatting>
  <hyperlinks>
    <hyperlink ref="E15" r:id="rId1" display="https://www.google.com/url?url=https://www.drogaraia.com.br/curativo-de-alginato-de-calcio-10cm-x-10cm-missner-01-unidade-1170159.html%3Fsrsltid%3DAfmBOoo23qfJ14lCzfxk59UjV62CyA0jko8_6poAuMc3dxn5vvGpRZPbv-c&amp;rct=j&amp;q=&amp;esrc=s&amp;opi=95576897&amp;sa=U&amp;ved=0ahUKEwj2k4muwp2LAxU8r5UCHalhCyEQgOUECJ0H&amp;usg=AOvVaw15jdDx8JLGd-RHdy9c49MF" xr:uid="{70BE9291-AA67-45C8-B2EF-39895B802C52}"/>
    <hyperlink ref="E16" r:id="rId2" display="https://www.google.com/url?url=https://www.amazon.com.br/Missner-Curativo-Alginato-Calcio-Unidade/dp/B09NCJQV21%3Fsource%3Dps-sl-shoppingads-lpcontext%26ref_%3Dfplfs%26psc%3D1%26smid%3DAKWRQE68A8OH7&amp;rct=j&amp;q=&amp;esrc=s&amp;opi=95576897&amp;sa=U&amp;ved=0ahUKEwj2k4muwp2LAxU8r5UCHalhCyEQguUECLQH&amp;usg=AOvVaw0K4RfwialCXRaAu3qKYD9Y" xr:uid="{BCA691CA-AE63-40F6-88CC-DE4364F545B4}"/>
    <hyperlink ref="E17" r:id="rId3" display="https://www.google.com/url?url=https://www.drogariasaopaulo.com.br/m-tec-alginato-de-calcio-e-prata-10x10-935170060/p%3Fidsku%3D935170030%26utm_source%3Dgoogle%26utm_medium%3Dcpc%26utm_campaign%3Dgoogle-shp&amp;rct=j&amp;q=&amp;esrc=s&amp;opi=95576897&amp;sa=U&amp;ved=0ahUKEwj2k4muwp2LAxU8r5UCHalhCyEQguUECMIH&amp;usg=AOvVaw1m4WORAfrqr3_D6aWxIlBt" xr:uid="{E6AB9529-9119-4D25-A7D3-CB74847C900B}"/>
  </hyperlinks>
  <pageMargins left="0.4" right="0.4" top="0.6" bottom="0.6" header="0.31496062000000002" footer="0.31496062000000002"/>
  <pageSetup paperSize="9" scale="54" fitToHeight="0" orientation="landscape" cellComments="atEnd" r:id="rId4"/>
  <drawing r:id="rId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DBBE7-4901-4DD3-8FAB-354D8203AABA}">
  <sheetPr codeName="Planilha78">
    <pageSetUpPr fitToPage="1"/>
  </sheetPr>
  <dimension ref="A1:S19"/>
  <sheetViews>
    <sheetView showGridLines="0" zoomScale="80" zoomScaleNormal="80" workbookViewId="0">
      <pane ySplit="2" topLeftCell="A9" activePane="bottomLeft" state="frozen"/>
      <selection pane="bottomLeft" activeCell="A10" sqref="A10:XFD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213</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51.24666666666667</v>
      </c>
      <c r="B5" s="138">
        <f>IFERROR(MEDIAN(B7:B1048576),0)</f>
        <v>50.195</v>
      </c>
      <c r="C5" s="138"/>
      <c r="D5" s="138">
        <f>IFERROR(AVERAGEIFS(B7:B1048576,B7:B1048576,"&lt;"&amp;(A5+IFERROR(_xlfn.STDEV.S(B7:B1048576),0)),B7:B1048576,"&gt;"&amp;(A5-IFERROR(_xlfn.STDEV.S(B7:B1048576),0))),0)</f>
        <v>50.347500000000004</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631</v>
      </c>
      <c r="B9" s="51">
        <v>45.49</v>
      </c>
      <c r="C9" s="41" t="s">
        <v>276</v>
      </c>
      <c r="D9" s="41" t="s">
        <v>272</v>
      </c>
      <c r="E9" s="42" t="s">
        <v>632</v>
      </c>
      <c r="F9" s="40">
        <v>45390</v>
      </c>
      <c r="G9" s="69" t="s">
        <v>602</v>
      </c>
      <c r="H9" s="41">
        <v>19</v>
      </c>
      <c r="I9" s="41">
        <v>2024</v>
      </c>
      <c r="J9" s="43" t="s">
        <v>279</v>
      </c>
      <c r="L9" s="38"/>
      <c r="M9" s="30"/>
      <c r="N9" s="30"/>
      <c r="Q9" s="31"/>
      <c r="R9" s="31"/>
      <c r="S9" s="31"/>
    </row>
    <row r="10" spans="1:19" s="29" customFormat="1" ht="52.5" customHeight="1" x14ac:dyDescent="0.3">
      <c r="A10" s="36" t="s">
        <v>634</v>
      </c>
      <c r="B10" s="51">
        <v>41.09</v>
      </c>
      <c r="C10" s="41" t="s">
        <v>635</v>
      </c>
      <c r="D10" s="41" t="s">
        <v>272</v>
      </c>
      <c r="E10" s="42" t="s">
        <v>633</v>
      </c>
      <c r="F10" s="40">
        <v>45560</v>
      </c>
      <c r="G10" s="69" t="s">
        <v>455</v>
      </c>
      <c r="H10" s="41">
        <v>73</v>
      </c>
      <c r="I10" s="41">
        <v>2024</v>
      </c>
      <c r="J10" s="43" t="s">
        <v>279</v>
      </c>
      <c r="L10" s="38"/>
      <c r="M10" s="30"/>
      <c r="N10" s="30"/>
      <c r="Q10" s="31"/>
      <c r="R10" s="31"/>
      <c r="S10" s="31"/>
    </row>
    <row r="11" spans="1:19" s="29" customFormat="1" ht="52.5" customHeight="1" x14ac:dyDescent="0.3">
      <c r="A11" s="36" t="s">
        <v>1237</v>
      </c>
      <c r="B11" s="51">
        <v>65</v>
      </c>
      <c r="C11" s="41" t="s">
        <v>1238</v>
      </c>
      <c r="D11" s="41" t="s">
        <v>301</v>
      </c>
      <c r="E11" s="42">
        <v>39840107000183</v>
      </c>
      <c r="F11" s="40">
        <v>45576</v>
      </c>
      <c r="G11" s="69" t="s">
        <v>718</v>
      </c>
      <c r="H11" s="41" t="s">
        <v>719</v>
      </c>
      <c r="I11" s="41" t="s">
        <v>559</v>
      </c>
      <c r="J11" s="43" t="s">
        <v>303</v>
      </c>
      <c r="L11" s="38"/>
      <c r="M11" s="30"/>
      <c r="N11" s="30"/>
      <c r="Q11" s="31"/>
      <c r="R11" s="31"/>
      <c r="S11" s="31"/>
    </row>
    <row r="12" spans="1:19" s="29" customFormat="1" ht="52.5" customHeight="1" x14ac:dyDescent="0.3">
      <c r="A12" s="36" t="s">
        <v>1235</v>
      </c>
      <c r="B12" s="51">
        <v>45</v>
      </c>
      <c r="C12" s="41" t="s">
        <v>831</v>
      </c>
      <c r="D12" s="41" t="s">
        <v>272</v>
      </c>
      <c r="E12" s="42">
        <v>7571682000131</v>
      </c>
      <c r="F12" s="40">
        <v>45595</v>
      </c>
      <c r="G12" s="69" t="s">
        <v>1236</v>
      </c>
      <c r="H12" s="41">
        <v>10</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996</v>
      </c>
      <c r="B15" s="51">
        <v>56</v>
      </c>
      <c r="C15" s="67" t="s">
        <v>986</v>
      </c>
      <c r="D15" s="77" t="s">
        <v>911</v>
      </c>
      <c r="E15" s="139" t="s">
        <v>997</v>
      </c>
      <c r="F15" s="130"/>
      <c r="G15" s="32"/>
      <c r="H15" s="32"/>
      <c r="I15" s="32"/>
      <c r="J15" s="32"/>
      <c r="L15" s="75"/>
      <c r="M15" s="35"/>
      <c r="N15" s="35"/>
      <c r="Q15" s="34"/>
      <c r="R15" s="34"/>
      <c r="S15" s="34"/>
    </row>
    <row r="16" spans="1:19" s="33" customFormat="1" ht="54" customHeight="1" x14ac:dyDescent="0.35">
      <c r="A16" s="36" t="s">
        <v>1239</v>
      </c>
      <c r="B16" s="51">
        <v>54.9</v>
      </c>
      <c r="C16" s="67" t="s">
        <v>986</v>
      </c>
      <c r="D16" s="77" t="s">
        <v>1241</v>
      </c>
      <c r="E16" s="139" t="s">
        <v>1240</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98" priority="5">
      <formula>$F1="VALOR INCONSISTENTE"</formula>
    </cfRule>
  </conditionalFormatting>
  <conditionalFormatting sqref="A9:J24">
    <cfRule type="expression" dxfId="19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6" priority="3">
      <formula>$F4="VALOR INCONSISTENTE"</formula>
    </cfRule>
  </conditionalFormatting>
  <hyperlinks>
    <hyperlink ref="E15" r:id="rId1" display="https://www.google.com/url?url=https://produto.mercadolivre.com.br/MLB-3639043838-kit-de-talas-moldavel-aramada-eva-para-imobilizaco-membros-_JM%3Fmatt_tool%3D18956390%26utm_source%3Dgoogle_shopping%26utm_medium%3Dorganic&amp;rct=j&amp;q=&amp;esrc=s&amp;opi=95576897&amp;sa=U&amp;ved=0ahUKEwjn1LW0wp2LAxX6qJUCHaLuAzEQgOUECPEG&amp;usg=AOvVaw1G9prXhqnur3fzzZzL87fs" xr:uid="{8A82D6E3-936D-4441-B78E-BB440EBA1A82}"/>
    <hyperlink ref="E16" r:id="rId2" xr:uid="{6B1A69E2-BF9F-47B2-9DCC-04BF0271B850}"/>
  </hyperlinks>
  <pageMargins left="0.4" right="0.4" top="0.6" bottom="0.6" header="0.31496062000000002" footer="0.31496062000000002"/>
  <pageSetup paperSize="9" scale="54" fitToHeight="0" orientation="landscape" cellComments="atEnd" r:id="rId3"/>
  <drawing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15347-5EEC-4D74-ABA3-F5CF827AFCC0}">
  <sheetPr codeName="Planilha79">
    <pageSetUpPr fitToPage="1"/>
  </sheetPr>
  <dimension ref="A1:S20"/>
  <sheetViews>
    <sheetView showGridLines="0" zoomScale="80" zoomScaleNormal="80" workbookViewId="0">
      <pane ySplit="2" topLeftCell="A13" activePane="bottomLeft" state="frozen"/>
      <selection pane="bottomLeft" activeCell="E17" sqref="E17:F17"/>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214</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11.098571428571429</v>
      </c>
      <c r="B5" s="138">
        <f>IFERROR(MEDIAN(B7:B1048576),0)</f>
        <v>10.4</v>
      </c>
      <c r="C5" s="138"/>
      <c r="D5" s="138">
        <f>IFERROR(AVERAGEIFS(B7:B1048576,B7:B1048576,"&lt;"&amp;(A5+IFERROR(_xlfn.STDEV.S(B7:B1048576),0)),B7:B1048576,"&gt;"&amp;(A5-IFERROR(_xlfn.STDEV.S(B7:B1048576),0))),0)</f>
        <v>9.3839999999999986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639</v>
      </c>
      <c r="B9" s="51">
        <v>10.4</v>
      </c>
      <c r="C9" s="41" t="s">
        <v>556</v>
      </c>
      <c r="D9" s="41" t="s">
        <v>272</v>
      </c>
      <c r="E9" s="42" t="s">
        <v>469</v>
      </c>
      <c r="F9" s="40">
        <v>45509</v>
      </c>
      <c r="G9" s="69" t="s">
        <v>470</v>
      </c>
      <c r="H9" s="41">
        <v>3</v>
      </c>
      <c r="I9" s="41">
        <v>2024</v>
      </c>
      <c r="J9" s="43" t="s">
        <v>279</v>
      </c>
      <c r="L9" s="38"/>
      <c r="M9" s="30"/>
      <c r="N9" s="30"/>
      <c r="Q9" s="31"/>
      <c r="R9" s="31"/>
      <c r="S9" s="31"/>
    </row>
    <row r="10" spans="1:19" s="29" customFormat="1" ht="52.5" customHeight="1" x14ac:dyDescent="0.3">
      <c r="A10" s="36" t="s">
        <v>641</v>
      </c>
      <c r="B10" s="51">
        <v>9.58</v>
      </c>
      <c r="C10" s="41" t="s">
        <v>276</v>
      </c>
      <c r="D10" s="41" t="s">
        <v>272</v>
      </c>
      <c r="E10" s="42" t="s">
        <v>642</v>
      </c>
      <c r="F10" s="40">
        <v>45421</v>
      </c>
      <c r="G10" s="69" t="s">
        <v>643</v>
      </c>
      <c r="H10" s="41">
        <v>193</v>
      </c>
      <c r="I10" s="41">
        <v>2024</v>
      </c>
      <c r="J10" s="43" t="s">
        <v>279</v>
      </c>
      <c r="L10" s="38"/>
      <c r="M10" s="30"/>
      <c r="N10" s="30"/>
      <c r="Q10" s="31"/>
      <c r="R10" s="31"/>
      <c r="S10" s="31"/>
    </row>
    <row r="11" spans="1:19" s="29" customFormat="1" ht="52.5" customHeight="1" x14ac:dyDescent="0.3">
      <c r="A11" s="36" t="s">
        <v>644</v>
      </c>
      <c r="B11" s="51">
        <v>8.1</v>
      </c>
      <c r="C11" s="41" t="s">
        <v>276</v>
      </c>
      <c r="D11" s="41" t="s">
        <v>272</v>
      </c>
      <c r="E11" s="42" t="s">
        <v>293</v>
      </c>
      <c r="F11" s="40">
        <v>45552</v>
      </c>
      <c r="G11" s="69" t="s">
        <v>527</v>
      </c>
      <c r="H11" s="41">
        <v>11</v>
      </c>
      <c r="I11" s="41">
        <v>2024</v>
      </c>
      <c r="J11" s="43" t="s">
        <v>279</v>
      </c>
      <c r="L11" s="38"/>
      <c r="M11" s="30"/>
      <c r="N11" s="30"/>
      <c r="Q11" s="31"/>
      <c r="R11" s="31"/>
      <c r="S11" s="31"/>
    </row>
    <row r="12" spans="1:19" s="29" customFormat="1" ht="52.5" customHeight="1" x14ac:dyDescent="0.3">
      <c r="A12" s="36" t="s">
        <v>646</v>
      </c>
      <c r="B12" s="51">
        <v>8.1199999999999992</v>
      </c>
      <c r="C12" s="41" t="s">
        <v>288</v>
      </c>
      <c r="D12" s="41" t="s">
        <v>285</v>
      </c>
      <c r="E12" s="42" t="s">
        <v>482</v>
      </c>
      <c r="F12" s="40">
        <v>45448</v>
      </c>
      <c r="G12" s="69" t="s">
        <v>483</v>
      </c>
      <c r="H12" s="41">
        <v>43</v>
      </c>
      <c r="I12" s="41">
        <v>2024</v>
      </c>
      <c r="J12" s="43" t="s">
        <v>287</v>
      </c>
      <c r="L12" s="38"/>
      <c r="M12" s="30"/>
      <c r="N12" s="30"/>
      <c r="Q12" s="31"/>
      <c r="R12" s="31"/>
      <c r="S12" s="31"/>
    </row>
    <row r="13" spans="1:19" s="29" customFormat="1" ht="52.5" customHeight="1" x14ac:dyDescent="0.3">
      <c r="A13" s="36" t="s">
        <v>647</v>
      </c>
      <c r="B13" s="51">
        <v>14.5</v>
      </c>
      <c r="C13" s="41" t="s">
        <v>216</v>
      </c>
      <c r="D13" s="41" t="s">
        <v>301</v>
      </c>
      <c r="E13" s="42" t="s">
        <v>633</v>
      </c>
      <c r="F13" s="40">
        <v>45316</v>
      </c>
      <c r="G13" s="69" t="s">
        <v>648</v>
      </c>
      <c r="H13" s="41" t="s">
        <v>649</v>
      </c>
      <c r="I13" s="41">
        <v>2024</v>
      </c>
      <c r="J13" s="43" t="s">
        <v>303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999</v>
      </c>
      <c r="B16" s="51">
        <v>10.72</v>
      </c>
      <c r="C16" s="67" t="s">
        <v>998</v>
      </c>
      <c r="D16" s="77" t="s">
        <v>995</v>
      </c>
      <c r="E16" s="139" t="s">
        <v>1000</v>
      </c>
      <c r="F16" s="130"/>
      <c r="G16" s="32"/>
      <c r="H16" s="32"/>
      <c r="I16" s="32"/>
      <c r="J16" s="32"/>
      <c r="L16" s="75"/>
      <c r="M16" s="35"/>
      <c r="N16" s="35"/>
      <c r="Q16" s="34"/>
      <c r="R16" s="34"/>
      <c r="S16" s="34"/>
    </row>
    <row r="17" spans="1:19" s="33" customFormat="1" ht="54" customHeight="1" x14ac:dyDescent="0.35">
      <c r="A17" s="36" t="s">
        <v>1001</v>
      </c>
      <c r="B17" s="51">
        <v>16.27</v>
      </c>
      <c r="C17" s="67" t="s">
        <v>998</v>
      </c>
      <c r="D17" s="77" t="s">
        <v>1002</v>
      </c>
      <c r="E17" s="139" t="s">
        <v>1003</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95" priority="5">
      <formula>$F1="VALOR INCONSISTENTE"</formula>
    </cfRule>
  </conditionalFormatting>
  <conditionalFormatting sqref="A9:J38">
    <cfRule type="expression" dxfId="19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3" priority="3">
      <formula>$F4="VALOR INCONSISTENTE"</formula>
    </cfRule>
  </conditionalFormatting>
  <hyperlinks>
    <hyperlink ref="E16" r:id="rId1" display="https://www.google.com/url?url=https://www.especifarma.com.br/curativos-e-higiene/esparadrapo-impermeavel-10cm-x-4-5m-latex-natural-adpele%3Fparceiro%3D8464%26srsltid%3DAfmBOor7mHHtvJIChcx9YRZ_CoQ72qO9OsMJ2Rs3zRQkhOzPGvF6BYs4dYA&amp;rct=j&amp;q=&amp;esrc=s&amp;opi=95576897&amp;sa=U&amp;ved=0ahUKEwj17YS7wp2LAxV3pZUCHZ3gNSIQgOUECOEG&amp;usg=AOvVaw3CihZmGh-KDTo3JP6CN2mK" xr:uid="{FA6EAA17-031C-4880-929D-58B9034C454D}"/>
    <hyperlink ref="E17" r:id="rId2" display="https://www.google.com/url?url=https://www.forlabexpress.com.br/esparadrapo-impermeavel-branco-10cm-x-4-5m-copertina/%3Fsrsltid%3DAfmBOoo38QEw_tITAVZIFoDR924JezxcjX6hjU8HBngeC_flVxsRoYFwGYc&amp;rct=j&amp;q=&amp;esrc=s&amp;opi=95576897&amp;sa=U&amp;ved=0ahUKEwj17YS7wp2LAxV3pZUCHZ3gNSIQgOUECO0G&amp;usg=AOvVaw0vuc35mw7HIMSbaQ9NCBlR" xr:uid="{7387F008-9AA0-43D9-9302-9442964F6D79}"/>
  </hyperlinks>
  <pageMargins left="0.4" right="0.4" top="0.6" bottom="0.6" header="0.31496062000000002" footer="0.31496062000000002"/>
  <pageSetup paperSize="9" scale="54" fitToHeight="0" orientation="landscape" cellComments="atEnd" r:id="rId3"/>
  <drawing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7979D-5E81-4B13-B68D-79C7B2A7B689}">
  <sheetPr codeName="Planilha80">
    <pageSetUpPr fitToPage="1"/>
  </sheetPr>
  <dimension ref="A1:S20"/>
  <sheetViews>
    <sheetView showGridLines="0" zoomScale="80" zoomScaleNormal="80" workbookViewId="0">
      <pane ySplit="2" topLeftCell="A11" activePane="bottomLeft" state="frozen"/>
      <selection pane="bottomLeft" activeCell="E17" sqref="E17:F17"/>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215</v>
      </c>
      <c r="C1" s="132"/>
      <c r="D1" s="133"/>
      <c r="E1" s="9"/>
      <c r="F1" s="2"/>
      <c r="G1" s="1"/>
      <c r="H1" s="2"/>
      <c r="I1" s="2"/>
      <c r="J1" s="2"/>
      <c r="K1" s="3"/>
      <c r="M1" s="3"/>
      <c r="N1" s="3"/>
    </row>
    <row r="2" spans="1:19" s="26" customFormat="1" ht="27" customHeight="1" x14ac:dyDescent="0.25">
      <c r="A2" s="70" t="s">
        <v>26</v>
      </c>
      <c r="B2" s="134" t="s">
        <v>216</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6.1514285714285721</v>
      </c>
      <c r="B5" s="138">
        <f>IFERROR(MEDIAN(B7:B1048576),0)</f>
        <v>5.76</v>
      </c>
      <c r="C5" s="138"/>
      <c r="D5" s="138">
        <f>IFERROR(AVERAGEIFS(B7:B1048576,B7:B1048576,"&lt;"&amp;(A5+IFERROR(_xlfn.STDEV.S(B7:B1048576),0)),B7:B1048576,"&gt;"&amp;(A5-IFERROR(_xlfn.STDEV.S(B7:B1048576),0))),0)</f>
        <v>5.7766666666666664</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652</v>
      </c>
      <c r="B9" s="51">
        <v>5.8</v>
      </c>
      <c r="C9" s="41" t="s">
        <v>276</v>
      </c>
      <c r="D9" s="41" t="s">
        <v>272</v>
      </c>
      <c r="E9" s="42" t="s">
        <v>453</v>
      </c>
      <c r="F9" s="40">
        <v>45373</v>
      </c>
      <c r="G9" s="69" t="s">
        <v>653</v>
      </c>
      <c r="H9" s="41">
        <v>6</v>
      </c>
      <c r="I9" s="41">
        <v>2024</v>
      </c>
      <c r="J9" s="43" t="s">
        <v>279</v>
      </c>
      <c r="L9" s="38"/>
      <c r="M9" s="30"/>
      <c r="N9" s="30"/>
      <c r="Q9" s="31"/>
      <c r="R9" s="31"/>
      <c r="S9" s="31"/>
    </row>
    <row r="10" spans="1:19" s="29" customFormat="1" ht="52.5" customHeight="1" x14ac:dyDescent="0.3">
      <c r="A10" s="36" t="s">
        <v>654</v>
      </c>
      <c r="B10" s="51">
        <v>5.5</v>
      </c>
      <c r="C10" s="41" t="s">
        <v>276</v>
      </c>
      <c r="D10" s="41" t="s">
        <v>272</v>
      </c>
      <c r="E10" s="42" t="s">
        <v>404</v>
      </c>
      <c r="F10" s="40">
        <v>45484</v>
      </c>
      <c r="G10" s="69" t="s">
        <v>454</v>
      </c>
      <c r="H10" s="41">
        <v>15</v>
      </c>
      <c r="I10" s="41">
        <v>2024</v>
      </c>
      <c r="J10" s="43" t="s">
        <v>279</v>
      </c>
      <c r="L10" s="38"/>
      <c r="M10" s="30"/>
      <c r="N10" s="30"/>
      <c r="Q10" s="31"/>
      <c r="R10" s="31"/>
      <c r="S10" s="31"/>
    </row>
    <row r="11" spans="1:19" s="29" customFormat="1" ht="52.5" customHeight="1" x14ac:dyDescent="0.3">
      <c r="A11" s="36" t="s">
        <v>655</v>
      </c>
      <c r="B11" s="51">
        <v>5.76</v>
      </c>
      <c r="C11" s="41" t="s">
        <v>556</v>
      </c>
      <c r="D11" s="41" t="s">
        <v>272</v>
      </c>
      <c r="E11" s="42" t="s">
        <v>462</v>
      </c>
      <c r="F11" s="40">
        <v>45433</v>
      </c>
      <c r="G11" s="69" t="s">
        <v>656</v>
      </c>
      <c r="H11" s="41">
        <v>41</v>
      </c>
      <c r="I11" s="41">
        <v>2024</v>
      </c>
      <c r="J11" s="43" t="s">
        <v>279</v>
      </c>
      <c r="L11" s="38"/>
      <c r="M11" s="30"/>
      <c r="N11" s="30"/>
      <c r="Q11" s="31"/>
      <c r="R11" s="31"/>
      <c r="S11" s="31"/>
    </row>
    <row r="12" spans="1:19" s="29" customFormat="1" ht="52.5" customHeight="1" x14ac:dyDescent="0.3">
      <c r="A12" s="36" t="s">
        <v>657</v>
      </c>
      <c r="B12" s="51">
        <v>5.29</v>
      </c>
      <c r="C12" s="41" t="s">
        <v>284</v>
      </c>
      <c r="D12" s="41" t="s">
        <v>285</v>
      </c>
      <c r="E12" s="42" t="s">
        <v>658</v>
      </c>
      <c r="F12" s="40">
        <v>45462</v>
      </c>
      <c r="G12" s="69" t="s">
        <v>659</v>
      </c>
      <c r="H12" s="41">
        <v>10</v>
      </c>
      <c r="I12" s="41">
        <v>2024</v>
      </c>
      <c r="J12" s="43" t="s">
        <v>287</v>
      </c>
      <c r="L12" s="38"/>
      <c r="M12" s="30"/>
      <c r="N12" s="30"/>
      <c r="Q12" s="31"/>
      <c r="R12" s="31"/>
      <c r="S12" s="31"/>
    </row>
    <row r="13" spans="1:19" s="29" customFormat="1" ht="52.5" customHeight="1" x14ac:dyDescent="0.3">
      <c r="A13" s="36" t="s">
        <v>660</v>
      </c>
      <c r="B13" s="51">
        <v>6.72</v>
      </c>
      <c r="C13" s="41" t="s">
        <v>661</v>
      </c>
      <c r="D13" s="41" t="s">
        <v>558</v>
      </c>
      <c r="E13" s="42" t="s">
        <v>662</v>
      </c>
      <c r="F13" s="40">
        <v>45600</v>
      </c>
      <c r="G13" s="69" t="s">
        <v>663</v>
      </c>
      <c r="H13" s="41">
        <v>1.5665405900392E+16</v>
      </c>
      <c r="I13" s="41">
        <v>2024</v>
      </c>
      <c r="J13" s="43" t="s">
        <v>559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1004</v>
      </c>
      <c r="B16" s="51">
        <v>8.4</v>
      </c>
      <c r="C16" s="67" t="s">
        <v>998</v>
      </c>
      <c r="D16" s="77" t="s">
        <v>903</v>
      </c>
      <c r="E16" s="139" t="s">
        <v>1005</v>
      </c>
      <c r="F16" s="140"/>
      <c r="G16" s="32"/>
      <c r="H16" s="32"/>
      <c r="I16" s="32"/>
      <c r="J16" s="32"/>
      <c r="L16" s="75"/>
      <c r="M16" s="35"/>
      <c r="N16" s="35"/>
      <c r="Q16" s="34"/>
      <c r="R16" s="34"/>
      <c r="S16" s="34"/>
    </row>
    <row r="17" spans="1:19" s="33" customFormat="1" ht="54" customHeight="1" x14ac:dyDescent="0.35">
      <c r="A17" s="36" t="s">
        <v>1006</v>
      </c>
      <c r="B17" s="51">
        <v>5.59</v>
      </c>
      <c r="C17" s="67" t="s">
        <v>998</v>
      </c>
      <c r="D17" s="77" t="s">
        <v>995</v>
      </c>
      <c r="E17" s="139" t="s">
        <v>1007</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92" priority="5">
      <formula>$F1="VALOR INCONSISTENTE"</formula>
    </cfRule>
  </conditionalFormatting>
  <conditionalFormatting sqref="A18:J38 A9:J15 A16:D17 G16:J17 E17:F17">
    <cfRule type="expression" dxfId="19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90" priority="3">
      <formula>$F4="VALOR INCONSISTENTE"</formula>
    </cfRule>
  </conditionalFormatting>
  <conditionalFormatting sqref="E16:F16">
    <cfRule type="expression" dxfId="189"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medserv-sp.com.br/product-page/atadura-p-queimadura-rayon-7-5cmx5m-est%25C3%25A9ril-polarfix%3Futm_source%3Dgoogle%26utm_medium%3Dwix_google_channel%26utm_campaign%3Dfreelistings%26srsltid%3DAfmBOortWYa8rISi4xal9OmaxT3-XbaBVnHTUyf5rBsUFWF1BpLPgdowPDU&amp;rct=j&amp;q=&amp;esrc=s&amp;opi=95576897&amp;sa=U&amp;ved=0ahUKEwjf3-nMwp2LAxXtqJUCHRjBGLAQgOUECKcG&amp;usg=AOvVaw1sa9XtPO5gx6fGYcrVq7G_" xr:uid="{CE05F929-5489-4891-B7C8-5CBC35C082B7}"/>
    <hyperlink ref="E17" r:id="rId2" display="https://www.google.com/url?url=https://www.especifarma.com.br/curativos-e-higiene/atadura-de-rayon-7-5cmx-5m-esteril-polar-fix%3Fparceiro%3D8464%26srsltid%3DAfmBOorQXJ15Fth0v808Fw1lcSga_9Go2FAyascVkRM3NZuXuKGyRVzkoYA&amp;rct=j&amp;q=&amp;esrc=s&amp;opi=95576897&amp;sa=U&amp;ved=0ahUKEwjf3-nMwp2LAxXtqJUCHRjBGLAQgOUECLQG&amp;usg=AOvVaw19MeZPMj42IEBhSsvFD5Eb" xr:uid="{C9D71798-167B-47F8-B324-8B80CC7A3D09}"/>
  </hyperlinks>
  <pageMargins left="0.4" right="0.4" top="0.6" bottom="0.6" header="0.31496062000000002" footer="0.31496062000000002"/>
  <pageSetup paperSize="9" scale="54" fitToHeight="0" orientation="landscape" cellComments="atEnd" r:id="rId3"/>
  <drawing r:id="rId4"/>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89D5C-0A22-4690-A543-04921CE08D88}">
  <sheetPr codeName="Planilha81">
    <pageSetUpPr fitToPage="1"/>
  </sheetPr>
  <dimension ref="A1:S18"/>
  <sheetViews>
    <sheetView showGridLines="0" zoomScale="80" zoomScaleNormal="80" workbookViewId="0">
      <pane ySplit="2" topLeftCell="A9" activePane="bottomLeft" state="frozen"/>
      <selection pane="bottomLeft" activeCell="A14" sqref="A14"/>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217</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7.0840000000000005</v>
      </c>
      <c r="B5" s="138">
        <f>IFERROR(MEDIAN(B7:B1048576),0)</f>
        <v>6.14</v>
      </c>
      <c r="C5" s="138"/>
      <c r="D5" s="138">
        <f>IFERROR(AVERAGEIFS(B7:B1048576,B7:B1048576,"&lt;"&amp;(A5+IFERROR(_xlfn.STDEV.S(B7:B1048576),0)),B7:B1048576,"&gt;"&amp;(A5-IFERROR(_xlfn.STDEV.S(B7:B1048576),0))),0)</f>
        <v>6.0075000000000003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1243</v>
      </c>
      <c r="B9" s="51">
        <v>5.38</v>
      </c>
      <c r="C9" s="41" t="s">
        <v>276</v>
      </c>
      <c r="D9" s="41" t="s">
        <v>272</v>
      </c>
      <c r="E9" s="42">
        <v>27105456000172</v>
      </c>
      <c r="F9" s="40">
        <v>45601</v>
      </c>
      <c r="G9" s="69" t="s">
        <v>838</v>
      </c>
      <c r="H9" s="41">
        <v>16</v>
      </c>
      <c r="I9" s="41">
        <v>2024</v>
      </c>
      <c r="J9" s="43" t="s">
        <v>279</v>
      </c>
      <c r="L9" s="38"/>
      <c r="M9" s="30"/>
      <c r="N9" s="30"/>
      <c r="Q9" s="31"/>
      <c r="R9" s="31"/>
      <c r="S9" s="31"/>
    </row>
    <row r="10" spans="1:19" s="29" customFormat="1" ht="52.5" customHeight="1" x14ac:dyDescent="0.3">
      <c r="A10" s="36" t="s">
        <v>1242</v>
      </c>
      <c r="B10" s="51">
        <v>5</v>
      </c>
      <c r="C10" s="41" t="s">
        <v>276</v>
      </c>
      <c r="D10" s="41" t="s">
        <v>272</v>
      </c>
      <c r="E10" s="42">
        <v>3652030000170</v>
      </c>
      <c r="F10" s="40">
        <v>45615</v>
      </c>
      <c r="G10" s="69" t="s">
        <v>396</v>
      </c>
      <c r="H10" s="41">
        <v>25</v>
      </c>
      <c r="I10" s="41">
        <v>2024</v>
      </c>
      <c r="J10" s="43" t="s">
        <v>279</v>
      </c>
      <c r="L10" s="38"/>
      <c r="M10" s="30"/>
      <c r="N10" s="30"/>
      <c r="Q10" s="31"/>
      <c r="R10" s="31"/>
      <c r="S10" s="31"/>
    </row>
    <row r="11" spans="1:19" s="29" customFormat="1" ht="52.5" customHeight="1" x14ac:dyDescent="0.3">
      <c r="A11" s="36" t="s">
        <v>666</v>
      </c>
      <c r="B11" s="51">
        <v>6.14</v>
      </c>
      <c r="C11" s="41" t="s">
        <v>216</v>
      </c>
      <c r="D11" s="41" t="s">
        <v>301</v>
      </c>
      <c r="E11" s="42" t="s">
        <v>667</v>
      </c>
      <c r="F11" s="40">
        <v>45356</v>
      </c>
      <c r="G11" s="69" t="s">
        <v>668</v>
      </c>
      <c r="H11" s="41" t="s">
        <v>669</v>
      </c>
      <c r="I11" s="41">
        <v>2024</v>
      </c>
      <c r="J11" s="43" t="s">
        <v>303</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1008</v>
      </c>
      <c r="B14" s="51">
        <v>7.51</v>
      </c>
      <c r="C14" s="67" t="s">
        <v>998</v>
      </c>
      <c r="D14" s="77" t="s">
        <v>944</v>
      </c>
      <c r="E14" s="139" t="s">
        <v>1009</v>
      </c>
      <c r="F14" s="130"/>
      <c r="G14" s="32"/>
      <c r="H14" s="32"/>
      <c r="I14" s="32"/>
      <c r="J14" s="32"/>
      <c r="L14" s="75"/>
      <c r="M14" s="35"/>
      <c r="N14" s="35"/>
      <c r="Q14" s="34"/>
      <c r="R14" s="34"/>
      <c r="S14" s="34"/>
    </row>
    <row r="15" spans="1:19" s="33" customFormat="1" ht="54" customHeight="1" x14ac:dyDescent="0.35">
      <c r="A15" s="36" t="s">
        <v>1010</v>
      </c>
      <c r="B15" s="51">
        <v>11.39</v>
      </c>
      <c r="C15" s="67" t="s">
        <v>998</v>
      </c>
      <c r="D15" s="77" t="s">
        <v>1011</v>
      </c>
      <c r="E15" s="139" t="s">
        <v>1012</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1">
    <mergeCell ref="B1:D1"/>
    <mergeCell ref="B2:D2"/>
    <mergeCell ref="B4:C4"/>
    <mergeCell ref="D4:E4"/>
    <mergeCell ref="B5:C5"/>
    <mergeCell ref="D5:E5"/>
    <mergeCell ref="D17:F17"/>
    <mergeCell ref="D18:F18"/>
    <mergeCell ref="E13:F13"/>
    <mergeCell ref="E14:F14"/>
    <mergeCell ref="E15:F15"/>
  </mergeCells>
  <conditionalFormatting sqref="F1:F3 F8:F11">
    <cfRule type="expression" dxfId="188" priority="5">
      <formula>$F1="VALOR INCONSISTENTE"</formula>
    </cfRule>
  </conditionalFormatting>
  <conditionalFormatting sqref="A9:J36">
    <cfRule type="expression" dxfId="18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6" priority="3">
      <formula>$F4="VALOR INCONSISTENTE"</formula>
    </cfRule>
  </conditionalFormatting>
  <hyperlinks>
    <hyperlink ref="E14" r:id="rId1" display="https://www.google.com/url?url=https://www.sinetecirurgica.com.br/fita-microporosa-bege-50mm-x-10m-ciex-p33768%3Futm_source%3Dgoogle%26utm_medium%3Dcpc%26utm_campaign%3Dlojavirtual%26srsltid%3DAfmBOopOS-UqpLIr0Rg-Mjj8VDSJngk89VDsYhYiiERhvi0CKRTCfZIzP4Y&amp;rct=j&amp;q=&amp;esrc=s&amp;opi=95576897&amp;sa=U&amp;ved=0ahUKEwjEnpPTwp2LAxWTuJUCHV6cDLgQguUECJIG&amp;usg=AOvVaw2R62c654ThGhOk2LRgjxJk" xr:uid="{1F22D4F6-1CD8-4A5E-8B46-85D68471EE65}"/>
    <hyperlink ref="E15" r:id="rId2" display="https://www.google.com/url?url=https://loja.supermedica.com.br/fita-hipoalergica-microporosa-5cm-x-10m-procitex%3Futm_source%3DSite%26utm_medium%3DGoogleMerchant%26utm_campaign%3DGoogleMerchant%26srsltid%3DAfmBOopvDt_GTnGYPn1BUODzzdEkLhwOCro5EG7h5hzj6Qg13XRH_nhcVOw&amp;rct=j&amp;q=&amp;esrc=s&amp;opi=95576897&amp;sa=U&amp;ved=0ahUKEwjEnpPTwp2LAxWTuJUCHV6cDLgQguUECJ4G&amp;usg=AOvVaw3FiwbhNvc9OM1zwKdvkMhC" xr:uid="{2CC44D0D-E74D-4336-9C69-3B0A2624DAA9}"/>
  </hyperlinks>
  <pageMargins left="0.4" right="0.4" top="0.6" bottom="0.6" header="0.31496062000000002" footer="0.31496062000000002"/>
  <pageSetup paperSize="9" scale="54" fitToHeight="0" orientation="landscape" cellComments="atEnd" r:id="rId3"/>
  <drawing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FD9FB-68DA-4FFB-9190-46CB2B4A8AB4}">
  <sheetPr codeName="Planilha82">
    <pageSetUpPr fitToPage="1"/>
  </sheetPr>
  <dimension ref="A1:S18"/>
  <sheetViews>
    <sheetView showGridLines="0" zoomScale="80" zoomScaleNormal="80" workbookViewId="0">
      <pane ySplit="2" topLeftCell="A3" activePane="bottomLeft" state="frozen"/>
      <selection pane="bottomLeft" activeCell="A9" sqref="A9:XFD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1.8180000000000001</v>
      </c>
      <c r="B5" s="138">
        <f>IFERROR(MEDIAN(B7:B1048576),0)</f>
        <v>1.69</v>
      </c>
      <c r="C5" s="138"/>
      <c r="D5" s="138">
        <f>IFERROR(AVERAGEIFS(B7:B1048576,B7:B1048576,"&lt;"&amp;(A5+IFERROR(_xlfn.STDEV.S(B7:B1048576),0)),B7:B1048576,"&gt;"&amp;(A5-IFERROR(_xlfn.STDEV.S(B7:B1048576),0))),0)</f>
        <v>1.655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1244</v>
      </c>
      <c r="B9" s="51">
        <v>1.69</v>
      </c>
      <c r="C9" s="41" t="s">
        <v>276</v>
      </c>
      <c r="D9" s="41" t="s">
        <v>272</v>
      </c>
      <c r="E9" s="42">
        <v>411441000186</v>
      </c>
      <c r="F9" s="40">
        <v>45427</v>
      </c>
      <c r="G9" s="69" t="s">
        <v>780</v>
      </c>
      <c r="H9" s="41">
        <v>12</v>
      </c>
      <c r="I9" s="41">
        <v>2024</v>
      </c>
      <c r="J9" s="43" t="s">
        <v>279</v>
      </c>
      <c r="L9" s="38"/>
      <c r="M9" s="30"/>
      <c r="N9" s="30"/>
      <c r="Q9" s="31"/>
      <c r="R9" s="31"/>
      <c r="S9" s="31"/>
    </row>
    <row r="10" spans="1:19" s="29" customFormat="1" ht="52.5" customHeight="1" x14ac:dyDescent="0.3">
      <c r="A10" s="36" t="s">
        <v>1248</v>
      </c>
      <c r="B10" s="51">
        <v>1.6</v>
      </c>
      <c r="C10" s="41" t="s">
        <v>556</v>
      </c>
      <c r="D10" s="41" t="s">
        <v>272</v>
      </c>
      <c r="E10" s="42">
        <v>11145401000156</v>
      </c>
      <c r="F10" s="40">
        <v>45373</v>
      </c>
      <c r="G10" s="69" t="s">
        <v>640</v>
      </c>
      <c r="H10" s="41">
        <v>1</v>
      </c>
      <c r="I10" s="41">
        <v>2024</v>
      </c>
      <c r="J10" s="43" t="s">
        <v>275</v>
      </c>
      <c r="L10" s="38"/>
      <c r="M10" s="30"/>
      <c r="N10" s="30"/>
      <c r="Q10" s="31"/>
      <c r="R10" s="31"/>
      <c r="S10" s="31"/>
    </row>
    <row r="11" spans="1:19" s="29" customFormat="1" ht="52.5" customHeight="1" x14ac:dyDescent="0.3">
      <c r="A11" s="36" t="s">
        <v>1245</v>
      </c>
      <c r="B11" s="51">
        <v>1.62</v>
      </c>
      <c r="C11" s="41" t="s">
        <v>870</v>
      </c>
      <c r="D11" s="41" t="s">
        <v>301</v>
      </c>
      <c r="E11" s="42">
        <v>2223342000104</v>
      </c>
      <c r="F11" s="40">
        <v>45434</v>
      </c>
      <c r="G11" s="69" t="s">
        <v>871</v>
      </c>
      <c r="H11" s="41" t="s">
        <v>743</v>
      </c>
      <c r="I11" s="41">
        <v>2024</v>
      </c>
      <c r="J11" s="43" t="s">
        <v>303</v>
      </c>
      <c r="L11" s="38"/>
      <c r="M11" s="30"/>
      <c r="N11" s="30"/>
      <c r="Q11" s="31"/>
      <c r="R11" s="31"/>
      <c r="S11" s="31"/>
    </row>
    <row r="12" spans="1:19" s="29" customFormat="1" ht="52.5" customHeight="1" x14ac:dyDescent="0.3">
      <c r="A12" s="36" t="s">
        <v>1246</v>
      </c>
      <c r="B12" s="51">
        <v>1.71</v>
      </c>
      <c r="C12" s="41" t="s">
        <v>276</v>
      </c>
      <c r="D12" s="41" t="s">
        <v>272</v>
      </c>
      <c r="E12" s="42">
        <v>37931064000116</v>
      </c>
      <c r="F12" s="40">
        <v>45547</v>
      </c>
      <c r="G12" s="69" t="s">
        <v>664</v>
      </c>
      <c r="H12" s="41">
        <v>13</v>
      </c>
      <c r="I12" s="41">
        <v>2024</v>
      </c>
      <c r="J12" s="43" t="s">
        <v>279</v>
      </c>
      <c r="L12" s="38"/>
      <c r="M12" s="30"/>
      <c r="N12" s="30"/>
      <c r="Q12" s="31"/>
      <c r="R12" s="31"/>
      <c r="S12" s="31"/>
    </row>
    <row r="13" spans="1:19" s="29" customFormat="1" ht="52.5" customHeight="1" x14ac:dyDescent="0.3">
      <c r="A13" s="36" t="s">
        <v>1247</v>
      </c>
      <c r="B13" s="51">
        <v>2.4700000000000002</v>
      </c>
      <c r="C13" s="41" t="s">
        <v>276</v>
      </c>
      <c r="D13" s="41" t="s">
        <v>272</v>
      </c>
      <c r="E13" s="42">
        <v>802002000102</v>
      </c>
      <c r="F13" s="40">
        <v>45539</v>
      </c>
      <c r="G13" s="69" t="s">
        <v>326</v>
      </c>
      <c r="H13" s="41">
        <v>6</v>
      </c>
      <c r="I13" s="41">
        <v>2024</v>
      </c>
      <c r="J13" s="43" t="s">
        <v>279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85" priority="5">
      <formula>$F1="VALOR INCONSISTENTE"</formula>
    </cfRule>
  </conditionalFormatting>
  <conditionalFormatting sqref="A9:J29">
    <cfRule type="expression" dxfId="18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E75AB-BCFB-4593-B8F9-528E3B99D646}">
  <sheetPr codeName="Planilha83">
    <pageSetUpPr fitToPage="1"/>
  </sheetPr>
  <dimension ref="A1:S17"/>
  <sheetViews>
    <sheetView showGridLines="0" zoomScale="80" zoomScaleNormal="80" workbookViewId="0">
      <pane ySplit="2" topLeftCell="A3" activePane="bottomLeft" state="frozen"/>
      <selection pane="bottomLeft" activeCell="E12" sqref="E12:F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219</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94">
        <f>IFERROR(AVERAGE(B7:B1048576),0)</f>
        <v>241.5</v>
      </c>
      <c r="B5" s="138">
        <f>IFERROR(MEDIAN(B7:B1048576),0)</f>
        <v>256.45</v>
      </c>
      <c r="C5" s="138"/>
      <c r="D5" s="138">
        <f>IFERROR(AVERAGEIFS(B7:B1048576,B7:B1048576,"&lt;"&amp;(A5+IFERROR(_xlfn.STDEV.S(B7:B1048576),0)),B7:B1048576,"&gt;"&amp;(A5-IFERROR(_xlfn.STDEV.S(B7:B1048576),0))),0)</f>
        <v>261.80333333333334</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1408</v>
      </c>
      <c r="B9" s="51">
        <v>180.59</v>
      </c>
      <c r="C9" s="41" t="s">
        <v>173</v>
      </c>
      <c r="D9" s="41" t="s">
        <v>301</v>
      </c>
      <c r="E9" s="42">
        <v>37931064000116</v>
      </c>
      <c r="F9" s="40">
        <v>45513</v>
      </c>
      <c r="G9" s="69" t="s">
        <v>400</v>
      </c>
      <c r="H9" s="41" t="s">
        <v>746</v>
      </c>
      <c r="I9" s="41">
        <v>2024</v>
      </c>
      <c r="J9" s="43" t="s">
        <v>303</v>
      </c>
      <c r="L9" s="38"/>
      <c r="M9" s="30"/>
      <c r="N9" s="30"/>
      <c r="Q9" s="31"/>
      <c r="R9" s="31"/>
      <c r="S9" s="31"/>
    </row>
    <row r="10" spans="1:19" s="65" customFormat="1" ht="40.35" customHeight="1" x14ac:dyDescent="0.35">
      <c r="A10" s="78" t="s">
        <v>42</v>
      </c>
      <c r="B10" s="79"/>
      <c r="C10" s="79"/>
      <c r="D10" s="80"/>
      <c r="E10" s="80"/>
      <c r="F10" s="81"/>
      <c r="G10" s="64"/>
      <c r="H10" s="64"/>
      <c r="I10" s="64"/>
      <c r="J10" s="64"/>
      <c r="L10" s="82"/>
      <c r="Q10" s="66"/>
      <c r="R10" s="66"/>
      <c r="S10" s="66"/>
    </row>
    <row r="11" spans="1:19" s="61" customFormat="1" ht="35.1" customHeight="1" x14ac:dyDescent="0.3">
      <c r="A11" s="58" t="s">
        <v>32</v>
      </c>
      <c r="B11" s="60" t="s">
        <v>43</v>
      </c>
      <c r="C11" s="59" t="s">
        <v>44</v>
      </c>
      <c r="D11" s="60" t="s">
        <v>45</v>
      </c>
      <c r="E11" s="127" t="s">
        <v>46</v>
      </c>
      <c r="F11" s="128"/>
      <c r="G11" s="68"/>
      <c r="H11" s="68"/>
      <c r="I11" s="68"/>
      <c r="J11" s="68"/>
      <c r="M11" s="62"/>
      <c r="N11" s="62"/>
      <c r="Q11" s="63"/>
      <c r="R11" s="63"/>
      <c r="S11" s="63"/>
    </row>
    <row r="12" spans="1:19" s="33" customFormat="1" ht="54" customHeight="1" x14ac:dyDescent="0.35">
      <c r="A12" s="36" t="s">
        <v>1249</v>
      </c>
      <c r="B12" s="51">
        <v>272.51</v>
      </c>
      <c r="C12" s="67" t="s">
        <v>1013</v>
      </c>
      <c r="D12" s="77" t="s">
        <v>911</v>
      </c>
      <c r="E12" s="139" t="s">
        <v>1250</v>
      </c>
      <c r="F12" s="130"/>
      <c r="G12" s="32"/>
      <c r="H12" s="32"/>
      <c r="I12" s="32"/>
      <c r="J12" s="32"/>
      <c r="L12" s="75"/>
      <c r="M12" s="35"/>
      <c r="N12" s="35"/>
      <c r="Q12" s="34"/>
      <c r="R12" s="34"/>
      <c r="S12" s="34"/>
    </row>
    <row r="13" spans="1:19" s="33" customFormat="1" ht="54" customHeight="1" x14ac:dyDescent="0.35">
      <c r="A13" s="36" t="s">
        <v>1251</v>
      </c>
      <c r="B13" s="51">
        <v>262.89999999999998</v>
      </c>
      <c r="C13" s="67" t="s">
        <v>1013</v>
      </c>
      <c r="D13" s="77" t="s">
        <v>1253</v>
      </c>
      <c r="E13" s="139" t="s">
        <v>1252</v>
      </c>
      <c r="F13" s="130"/>
      <c r="G13" s="32"/>
      <c r="H13" s="32"/>
      <c r="I13" s="32"/>
      <c r="J13" s="32"/>
      <c r="L13" s="75"/>
      <c r="M13" s="35"/>
      <c r="N13" s="35"/>
      <c r="Q13" s="34"/>
      <c r="R13" s="34"/>
      <c r="S13" s="34"/>
    </row>
    <row r="14" spans="1:19" s="33" customFormat="1" ht="54" customHeight="1" x14ac:dyDescent="0.35">
      <c r="A14" s="36" t="s">
        <v>1254</v>
      </c>
      <c r="B14" s="51">
        <v>250</v>
      </c>
      <c r="C14" s="67" t="s">
        <v>1013</v>
      </c>
      <c r="D14" s="77" t="s">
        <v>1256</v>
      </c>
      <c r="E14" s="139" t="s">
        <v>1255</v>
      </c>
      <c r="F14" s="141"/>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2">
    <mergeCell ref="B1:D1"/>
    <mergeCell ref="B2:D2"/>
    <mergeCell ref="B4:C4"/>
    <mergeCell ref="D4:E4"/>
    <mergeCell ref="B5:C5"/>
    <mergeCell ref="D5:E5"/>
    <mergeCell ref="D16:F16"/>
    <mergeCell ref="D17:F17"/>
    <mergeCell ref="E11:F11"/>
    <mergeCell ref="E12:F12"/>
    <mergeCell ref="E13:F13"/>
    <mergeCell ref="E14:F14"/>
  </mergeCells>
  <conditionalFormatting sqref="F1:F3 F8:F9">
    <cfRule type="expression" dxfId="182" priority="7">
      <formula>$F1="VALOR INCONSISTENTE"</formula>
    </cfRule>
  </conditionalFormatting>
  <conditionalFormatting sqref="A15:J26 G12:J14 A12:D14 E13:F14 A9:J11">
    <cfRule type="expression" dxfId="181"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0" priority="5">
      <formula>$F4="VALOR INCONSISTENTE"</formula>
    </cfRule>
  </conditionalFormatting>
  <conditionalFormatting sqref="E12:F12">
    <cfRule type="expression" dxfId="179" priority="4">
      <formula>AND(E12&lt;&gt;"",MOD(ROW(),2)=0,$A12&lt;&gt;"PESQUISA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2" r:id="rId1" xr:uid="{8102F727-B07E-408F-BA17-0B6A0FCDD73C}"/>
    <hyperlink ref="E13" r:id="rId2" xr:uid="{FFD292F3-8DE7-46E8-8CE2-BA7B18D55FAD}"/>
    <hyperlink ref="E14" r:id="rId3" xr:uid="{CF09CF07-B6AF-4F4C-833B-7CAB84612679}"/>
  </hyperlinks>
  <pageMargins left="0.4" right="0.4" top="0.6" bottom="0.6" header="0.31496062000000002" footer="0.31496062000000002"/>
  <pageSetup paperSize="9" scale="54" fitToHeight="0" orientation="landscape" cellComments="atEnd" r:id="rId4"/>
  <drawing r:id="rId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483D8-D060-4F8B-8AC2-F87F036FF206}">
  <sheetPr codeName="Planilha84">
    <pageSetUpPr fitToPage="1"/>
  </sheetPr>
  <dimension ref="A1:S20"/>
  <sheetViews>
    <sheetView showGridLines="0" zoomScale="80" zoomScaleNormal="80" workbookViewId="0">
      <pane ySplit="2" topLeftCell="A3" activePane="bottomLeft" state="frozen"/>
      <selection pane="bottomLeft" activeCell="A17" sqref="A17"/>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220</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10.251428571428573</v>
      </c>
      <c r="B5" s="138">
        <f>IFERROR(MEDIAN(B7:B1048576),0)</f>
        <v>9.49</v>
      </c>
      <c r="C5" s="138"/>
      <c r="D5" s="138">
        <f>IFERROR(AVERAGEIFS(B7:B1048576,B7:B1048576,"&lt;"&amp;(A5+IFERROR(_xlfn.STDEV.S(B7:B1048576),0)),B7:B1048576,"&gt;"&amp;(A5-IFERROR(_xlfn.STDEV.S(B7:B1048576),0))),0)</f>
        <v>9.1766666666666676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1260</v>
      </c>
      <c r="B9" s="51">
        <v>8.49</v>
      </c>
      <c r="C9" s="41" t="s">
        <v>177</v>
      </c>
      <c r="D9" s="41" t="s">
        <v>301</v>
      </c>
      <c r="E9" s="42">
        <v>85247385000149</v>
      </c>
      <c r="F9" s="40">
        <v>45322</v>
      </c>
      <c r="G9" s="69" t="s">
        <v>1261</v>
      </c>
      <c r="H9" s="41" t="s">
        <v>736</v>
      </c>
      <c r="I9" s="41">
        <v>2024</v>
      </c>
      <c r="J9" s="43" t="s">
        <v>303</v>
      </c>
      <c r="L9" s="38"/>
      <c r="M9" s="30"/>
      <c r="N9" s="30"/>
      <c r="Q9" s="31"/>
      <c r="R9" s="31"/>
      <c r="S9" s="31"/>
    </row>
    <row r="10" spans="1:19" s="29" customFormat="1" ht="52.5" customHeight="1" x14ac:dyDescent="0.3">
      <c r="A10" s="36" t="s">
        <v>1257</v>
      </c>
      <c r="B10" s="51">
        <v>8.5</v>
      </c>
      <c r="C10" s="41" t="s">
        <v>276</v>
      </c>
      <c r="D10" s="41" t="s">
        <v>272</v>
      </c>
      <c r="E10" s="42">
        <v>4932432000191</v>
      </c>
      <c r="F10" s="40">
        <v>45355</v>
      </c>
      <c r="G10" s="69" t="s">
        <v>597</v>
      </c>
      <c r="H10" s="41">
        <v>9</v>
      </c>
      <c r="I10" s="41">
        <v>2024</v>
      </c>
      <c r="J10" s="43" t="s">
        <v>279</v>
      </c>
      <c r="L10" s="38"/>
      <c r="M10" s="30"/>
      <c r="N10" s="30"/>
      <c r="Q10" s="31"/>
      <c r="R10" s="31"/>
      <c r="S10" s="31"/>
    </row>
    <row r="11" spans="1:19" s="29" customFormat="1" ht="52.5" customHeight="1" x14ac:dyDescent="0.3">
      <c r="A11" s="36" t="s">
        <v>1258</v>
      </c>
      <c r="B11" s="51">
        <v>10</v>
      </c>
      <c r="C11" s="41" t="s">
        <v>675</v>
      </c>
      <c r="D11" s="41" t="s">
        <v>272</v>
      </c>
      <c r="E11" s="42">
        <v>72182000106</v>
      </c>
      <c r="F11" s="40">
        <v>45476</v>
      </c>
      <c r="G11" s="69" t="s">
        <v>385</v>
      </c>
      <c r="H11" s="41">
        <v>3</v>
      </c>
      <c r="I11" s="41">
        <v>2024</v>
      </c>
      <c r="J11" s="43" t="s">
        <v>279</v>
      </c>
      <c r="L11" s="38"/>
      <c r="M11" s="30"/>
      <c r="N11" s="30"/>
      <c r="Q11" s="31"/>
      <c r="R11" s="31"/>
      <c r="S11" s="31"/>
    </row>
    <row r="12" spans="1:19" s="29" customFormat="1" ht="52.5" customHeight="1" x14ac:dyDescent="0.3">
      <c r="A12" s="36" t="s">
        <v>1259</v>
      </c>
      <c r="B12" s="51">
        <v>8.1300000000000008</v>
      </c>
      <c r="C12" s="41" t="s">
        <v>177</v>
      </c>
      <c r="D12" s="41" t="s">
        <v>301</v>
      </c>
      <c r="E12" s="42">
        <v>802002000102</v>
      </c>
      <c r="F12" s="40">
        <v>45314</v>
      </c>
      <c r="G12" s="69" t="s">
        <v>744</v>
      </c>
      <c r="H12" s="41" t="s">
        <v>745</v>
      </c>
      <c r="I12" s="41" t="s">
        <v>559</v>
      </c>
      <c r="J12" s="43" t="s">
        <v>303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1015</v>
      </c>
      <c r="B15" s="51">
        <v>16.7</v>
      </c>
      <c r="C15" s="67" t="s">
        <v>1013</v>
      </c>
      <c r="D15" s="77" t="s">
        <v>1016</v>
      </c>
      <c r="E15" s="139" t="s">
        <v>1017</v>
      </c>
      <c r="F15" s="141"/>
      <c r="G15" s="32"/>
      <c r="H15" s="32"/>
      <c r="I15" s="32"/>
      <c r="J15" s="32"/>
      <c r="L15" s="75"/>
      <c r="M15" s="35"/>
      <c r="N15" s="35"/>
      <c r="Q15" s="34"/>
      <c r="R15" s="34"/>
      <c r="S15" s="34"/>
    </row>
    <row r="16" spans="1:19" s="33" customFormat="1" ht="54" customHeight="1" x14ac:dyDescent="0.35">
      <c r="A16" s="36" t="s">
        <v>1018</v>
      </c>
      <c r="B16" s="51">
        <v>9.49</v>
      </c>
      <c r="C16" s="67" t="s">
        <v>1013</v>
      </c>
      <c r="D16" s="77" t="s">
        <v>1019</v>
      </c>
      <c r="E16" s="139" t="s">
        <v>1020</v>
      </c>
      <c r="F16" s="130"/>
      <c r="G16" s="32"/>
      <c r="H16" s="32"/>
      <c r="I16" s="32"/>
      <c r="J16" s="32"/>
      <c r="L16" s="75"/>
      <c r="M16" s="35"/>
      <c r="N16" s="35"/>
      <c r="Q16" s="34"/>
      <c r="R16" s="34"/>
      <c r="S16" s="34"/>
    </row>
    <row r="17" spans="1:19" s="33" customFormat="1" ht="54" customHeight="1" x14ac:dyDescent="0.35">
      <c r="A17" s="36" t="s">
        <v>1021</v>
      </c>
      <c r="B17" s="51">
        <v>10.45</v>
      </c>
      <c r="C17" s="67" t="s">
        <v>1013</v>
      </c>
      <c r="D17" s="77" t="s">
        <v>1022</v>
      </c>
      <c r="E17" s="139" t="s">
        <v>1023</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178" priority="5">
      <formula>$F1="VALOR INCONSISTENTE"</formula>
    </cfRule>
  </conditionalFormatting>
  <conditionalFormatting sqref="A15:D15 G15:J15 A16:J29 A9:J14">
    <cfRule type="expression" dxfId="17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6" priority="3">
      <formula>$F4="VALOR INCONSISTENTE"</formula>
    </cfRule>
  </conditionalFormatting>
  <conditionalFormatting sqref="E15:F15">
    <cfRule type="expression" dxfId="175"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7" r:id="rId1" xr:uid="{552A35E9-FDC8-4E4B-AD3B-65909FF71D67}"/>
    <hyperlink ref="E16" r:id="rId2" xr:uid="{7F8AEB7F-7CBF-4A18-9653-FD65A03EAABF}"/>
    <hyperlink ref="E15" r:id="rId3" display="https://www.google.com/url?url=https://www.lojaespacosaude.com.br/soro-ringer-clactato-250ml-sf-frasco-equiplex%3Fsrsltid%3DAfmBOooTwWEHqgk0ZHi5VWZR-9fjeMt_HPs5U1rPVlHRS-p9rFg63oH98qE&amp;rct=j&amp;q=&amp;esrc=s&amp;opi=95576897&amp;sa=U&amp;ved=0ahUKEwiswebqwp2LAxXmspUCHfc7F5YQgOUECIsG&amp;usg=AOvVaw1ygTAaGB4l5ipuhlBToftR" xr:uid="{1D1CDBE7-0759-4DD5-B9D1-47A382325090}"/>
  </hyperlinks>
  <pageMargins left="0.4" right="0.4" top="0.6" bottom="0.6" header="0.31496062000000002" footer="0.31496062000000002"/>
  <pageSetup paperSize="9" scale="54" fitToHeight="0" orientation="landscape" cellComments="atEnd" r:id="rId4"/>
  <drawing r:id="rId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6D700-9C76-4AE0-BCB6-6C81F8147A0A}">
  <sheetPr codeName="Planilha85">
    <pageSetUpPr fitToPage="1"/>
  </sheetPr>
  <dimension ref="A1:S20"/>
  <sheetViews>
    <sheetView showGridLines="0" zoomScale="80" zoomScaleNormal="80" workbookViewId="0">
      <pane ySplit="2" topLeftCell="A9" activePane="bottomLeft" state="frozen"/>
      <selection pane="bottomLeft" activeCell="A10" sqref="A10:J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17.247142857142858</v>
      </c>
      <c r="B5" s="138">
        <f>IFERROR(MEDIAN(B7:B1048576),0)</f>
        <v>15.78</v>
      </c>
      <c r="C5" s="138"/>
      <c r="D5" s="138">
        <f>IFERROR(AVERAGEIFS(B7:B1048576,B7:B1048576,"&lt;"&amp;(A5+IFERROR(_xlfn.STDEV.S(B7:B1048576),0)),B7:B1048576,"&gt;"&amp;(A5-IFERROR(_xlfn.STDEV.S(B7:B1048576),0))),0)</f>
        <v>15.471666666666666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677</v>
      </c>
      <c r="B9" s="51">
        <v>15</v>
      </c>
      <c r="C9" s="41" t="s">
        <v>276</v>
      </c>
      <c r="D9" s="41" t="s">
        <v>272</v>
      </c>
      <c r="E9" s="42" t="s">
        <v>381</v>
      </c>
      <c r="F9" s="40">
        <v>45573</v>
      </c>
      <c r="G9" s="69" t="s">
        <v>550</v>
      </c>
      <c r="H9" s="41">
        <v>20</v>
      </c>
      <c r="I9" s="41">
        <v>2024</v>
      </c>
      <c r="J9" s="43" t="s">
        <v>279</v>
      </c>
      <c r="L9" s="38"/>
      <c r="M9" s="30"/>
      <c r="N9" s="30"/>
      <c r="Q9" s="31"/>
      <c r="R9" s="31"/>
      <c r="S9" s="31"/>
    </row>
    <row r="10" spans="1:19" s="29" customFormat="1" ht="52.5" customHeight="1" x14ac:dyDescent="0.3">
      <c r="A10" s="36" t="s">
        <v>1409</v>
      </c>
      <c r="B10" s="51">
        <v>16</v>
      </c>
      <c r="C10" s="41" t="s">
        <v>276</v>
      </c>
      <c r="D10" s="41" t="s">
        <v>272</v>
      </c>
      <c r="E10" s="42">
        <v>1706665000188</v>
      </c>
      <c r="F10" s="40">
        <v>45373</v>
      </c>
      <c r="G10" s="69" t="s">
        <v>1398</v>
      </c>
      <c r="H10" s="41">
        <v>16</v>
      </c>
      <c r="I10" s="41">
        <v>2024</v>
      </c>
      <c r="J10" s="43" t="s">
        <v>275</v>
      </c>
      <c r="L10" s="38"/>
      <c r="M10" s="30"/>
      <c r="N10" s="30"/>
      <c r="Q10" s="31"/>
      <c r="R10" s="31"/>
      <c r="S10" s="31"/>
    </row>
    <row r="11" spans="1:19" s="29" customFormat="1" ht="52.5" customHeight="1" x14ac:dyDescent="0.3">
      <c r="A11" s="36" t="s">
        <v>1262</v>
      </c>
      <c r="B11" s="51">
        <v>15.78</v>
      </c>
      <c r="C11" s="41" t="s">
        <v>288</v>
      </c>
      <c r="D11" s="41" t="s">
        <v>285</v>
      </c>
      <c r="E11" s="42">
        <v>32743242000161</v>
      </c>
      <c r="F11" s="40">
        <v>45348</v>
      </c>
      <c r="G11" s="69" t="s">
        <v>1263</v>
      </c>
      <c r="H11" s="41">
        <v>2</v>
      </c>
      <c r="I11" s="41">
        <v>2024</v>
      </c>
      <c r="J11" s="43" t="s">
        <v>287</v>
      </c>
      <c r="L11" s="38"/>
      <c r="M11" s="30"/>
      <c r="N11" s="30"/>
      <c r="Q11" s="31"/>
      <c r="R11" s="31"/>
      <c r="S11" s="31"/>
    </row>
    <row r="12" spans="1:19" s="29" customFormat="1" ht="52.5" customHeight="1" x14ac:dyDescent="0.3">
      <c r="A12" s="36" t="s">
        <v>1264</v>
      </c>
      <c r="B12" s="51">
        <v>15.95</v>
      </c>
      <c r="C12" s="41" t="s">
        <v>284</v>
      </c>
      <c r="D12" s="41" t="s">
        <v>285</v>
      </c>
      <c r="E12" s="42">
        <v>32743242000161</v>
      </c>
      <c r="F12" s="40">
        <v>45376</v>
      </c>
      <c r="G12" s="69" t="s">
        <v>659</v>
      </c>
      <c r="H12" s="41">
        <v>6</v>
      </c>
      <c r="I12" s="41">
        <v>2024</v>
      </c>
      <c r="J12" s="43" t="s">
        <v>291</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1024</v>
      </c>
      <c r="B15" s="51">
        <v>14.99</v>
      </c>
      <c r="C15" s="67" t="s">
        <v>1013</v>
      </c>
      <c r="D15" s="77" t="s">
        <v>1025</v>
      </c>
      <c r="E15" s="139" t="s">
        <v>1026</v>
      </c>
      <c r="F15" s="130"/>
      <c r="G15" s="32"/>
      <c r="H15" s="32"/>
      <c r="I15" s="32"/>
      <c r="J15" s="32"/>
      <c r="L15" s="75"/>
      <c r="M15" s="35"/>
      <c r="N15" s="35"/>
      <c r="Q15" s="34"/>
      <c r="R15" s="34"/>
      <c r="S15" s="34"/>
    </row>
    <row r="16" spans="1:19" s="33" customFormat="1" ht="54" customHeight="1" x14ac:dyDescent="0.35">
      <c r="A16" s="36" t="s">
        <v>1027</v>
      </c>
      <c r="B16" s="51">
        <v>27.9</v>
      </c>
      <c r="C16" s="67" t="s">
        <v>1013</v>
      </c>
      <c r="D16" s="77" t="s">
        <v>1028</v>
      </c>
      <c r="E16" s="139" t="s">
        <v>1029</v>
      </c>
      <c r="F16" s="140"/>
      <c r="G16" s="32"/>
      <c r="H16" s="32"/>
      <c r="I16" s="32"/>
      <c r="J16" s="32"/>
      <c r="L16" s="75"/>
      <c r="M16" s="35"/>
      <c r="N16" s="35"/>
      <c r="Q16" s="34"/>
      <c r="R16" s="34"/>
      <c r="S16" s="34"/>
    </row>
    <row r="17" spans="1:19" s="33" customFormat="1" ht="54" customHeight="1" x14ac:dyDescent="0.35">
      <c r="A17" s="36" t="s">
        <v>1030</v>
      </c>
      <c r="B17" s="51">
        <v>15.11</v>
      </c>
      <c r="C17" s="67" t="s">
        <v>1013</v>
      </c>
      <c r="D17" s="77" t="s">
        <v>1031</v>
      </c>
      <c r="E17" s="139" t="s">
        <v>1032</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174" priority="5">
      <formula>$F1="VALOR INCONSISTENTE"</formula>
    </cfRule>
  </conditionalFormatting>
  <conditionalFormatting sqref="A9:J38">
    <cfRule type="expression" dxfId="17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2" priority="3">
      <formula>$F4="VALOR INCONSISTENTE"</formula>
    </cfRule>
  </conditionalFormatting>
  <hyperlinks>
    <hyperlink ref="E15" r:id="rId1" display="https://www.google.com/url?url=https://terrazoo.com.br/produto/ringer-lactado-1000ml/%3Fsrsltid%3DAfmBOooxsrho9IIiaSw2ezRZKLZoSK0zLhjZ7_qSYynjk0VB45I1JGJfRA4&amp;rct=j&amp;q=&amp;esrc=s&amp;opi=95576897&amp;sa=U&amp;ved=0ahUKEwjx_rDwwp2LAxUWq5UCHYr4DrUQgOUECP4F&amp;usg=AOvVaw3shcFHAQnCob21zSgWkWG_" xr:uid="{548EF174-7AC7-47AE-8C91-D083BF9827EB}"/>
    <hyperlink ref="E16" r:id="rId2" display="https://www.google.com/url?url=https://www.vetloja.com.br/produto/soro-ringer-1l-msd/%3Fsrsltid%3DAfmBOop19jEP9lljLNCU0aftRkIQzNArxBosYmakKBrswHObtlbdxiouWJ8&amp;rct=j&amp;q=&amp;esrc=s&amp;opi=95576897&amp;sa=U&amp;ved=0ahUKEwjx_rDwwp2LAxUWq5UCHYr4DrUQgOUECIkG&amp;usg=AOvVaw26Kunh7qIfL4fxz3rkC_tc" xr:uid="{70061A46-076E-4420-8520-9BC00A6434CD}"/>
    <hyperlink ref="E17" r:id="rId3" display="https://www.google.com/url?url=https://www.petniva.com.br/soro-ringer-lactato%3Futm_source%3DSite%26utm_medium%3DGoogleMerchant%26utm_campaign%3DGoogleMerchant%26sku%3DPN0001567-3%26srsltid%3DAfmBOorAONQT0PF62q70uf6WuacAS1qCRiTtIQm-rm4OQonvRG33mUmIvcs&amp;rct=j&amp;q=&amp;esrc=s&amp;opi=95576897&amp;sa=U&amp;ved=0ahUKEwjx_rDwwp2LAxUWq5UCHYr4DrUQguUECKIG&amp;usg=AOvVaw2vJ-gGNC-rSVZ-ReOZWHlT" xr:uid="{295839FF-B151-462B-93FB-B0CC4674207C}"/>
  </hyperlinks>
  <pageMargins left="0.4" right="0.4" top="0.6" bottom="0.6" header="0.31496062000000002" footer="0.31496062000000002"/>
  <pageSetup paperSize="9" scale="54" fitToHeight="0" orientation="landscape" cellComments="atEnd" r:id="rId4"/>
  <drawing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8E4A7-EFEF-45F5-B3A8-CD0D2DED6DC8}">
  <sheetPr codeName="Planilha86">
    <pageSetUpPr fitToPage="1"/>
  </sheetPr>
  <dimension ref="A1:S18"/>
  <sheetViews>
    <sheetView showGridLines="0" zoomScale="80" zoomScaleNormal="80" workbookViewId="0">
      <pane ySplit="2" topLeftCell="A9" activePane="bottomLeft" state="frozen"/>
      <selection pane="bottomLeft" activeCell="A9" sqref="A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5.1079999999999997</v>
      </c>
      <c r="B5" s="138">
        <f>IFERROR(MEDIAN(B7:B1048576),0)</f>
        <v>5</v>
      </c>
      <c r="C5" s="138"/>
      <c r="D5" s="138">
        <f>IFERROR(AVERAGEIFS(B7:B1048576,B7:B1048576,"&lt;"&amp;(A5+IFERROR(_xlfn.STDEV.S(B7:B1048576),0)),B7:B1048576,"&gt;"&amp;(A5-IFERROR(_xlfn.STDEV.S(B7:B1048576),0))),0)</f>
        <v>5.043333333333333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1266</v>
      </c>
      <c r="B9" s="51">
        <v>4.42</v>
      </c>
      <c r="C9" s="41" t="s">
        <v>284</v>
      </c>
      <c r="D9" s="41" t="s">
        <v>285</v>
      </c>
      <c r="E9" s="42">
        <v>17676642000108</v>
      </c>
      <c r="F9" s="40">
        <v>45448</v>
      </c>
      <c r="G9" s="69" t="s">
        <v>695</v>
      </c>
      <c r="H9" s="41">
        <v>9</v>
      </c>
      <c r="I9" s="41">
        <v>2024</v>
      </c>
      <c r="J9" s="43" t="s">
        <v>287</v>
      </c>
      <c r="L9" s="38"/>
      <c r="M9" s="30"/>
      <c r="N9" s="30"/>
      <c r="Q9" s="31"/>
      <c r="R9" s="31"/>
      <c r="S9" s="31"/>
    </row>
    <row r="10" spans="1:19" s="29" customFormat="1" ht="52.5" customHeight="1" x14ac:dyDescent="0.3">
      <c r="A10" s="36" t="s">
        <v>1267</v>
      </c>
      <c r="B10" s="51">
        <v>4.21</v>
      </c>
      <c r="C10" s="41" t="s">
        <v>276</v>
      </c>
      <c r="D10" s="41" t="s">
        <v>272</v>
      </c>
      <c r="E10" s="42">
        <v>27105456000172</v>
      </c>
      <c r="F10" s="40">
        <v>45601</v>
      </c>
      <c r="G10" s="69" t="s">
        <v>838</v>
      </c>
      <c r="H10" s="41">
        <v>16</v>
      </c>
      <c r="I10" s="41">
        <v>2024</v>
      </c>
      <c r="J10" s="43" t="s">
        <v>279</v>
      </c>
      <c r="L10" s="38"/>
      <c r="M10" s="30"/>
      <c r="N10" s="30"/>
      <c r="Q10" s="31"/>
      <c r="R10" s="31"/>
      <c r="S10" s="31"/>
    </row>
    <row r="11" spans="1:19" s="29" customFormat="1" ht="52.5" customHeight="1" x14ac:dyDescent="0.3">
      <c r="A11" s="36" t="s">
        <v>1265</v>
      </c>
      <c r="B11" s="51">
        <v>6.2</v>
      </c>
      <c r="C11" s="41" t="s">
        <v>288</v>
      </c>
      <c r="D11" s="41" t="s">
        <v>285</v>
      </c>
      <c r="E11" s="42">
        <v>8588015000124</v>
      </c>
      <c r="F11" s="40">
        <v>45447</v>
      </c>
      <c r="G11" s="69" t="s">
        <v>779</v>
      </c>
      <c r="H11" s="41">
        <v>14</v>
      </c>
      <c r="I11" s="41">
        <v>2024</v>
      </c>
      <c r="J11" s="43" t="s">
        <v>287</v>
      </c>
      <c r="L11" s="38"/>
      <c r="M11" s="30"/>
      <c r="N11" s="30"/>
      <c r="Q11" s="31"/>
      <c r="R11" s="31"/>
      <c r="S11" s="31"/>
    </row>
    <row r="12" spans="1:19" s="29" customFormat="1" ht="52.5" customHeight="1" x14ac:dyDescent="0.3">
      <c r="A12" s="36" t="s">
        <v>681</v>
      </c>
      <c r="B12" s="51">
        <v>5</v>
      </c>
      <c r="C12" s="41" t="s">
        <v>288</v>
      </c>
      <c r="D12" s="41" t="s">
        <v>285</v>
      </c>
      <c r="E12" s="42" t="s">
        <v>682</v>
      </c>
      <c r="F12" s="40">
        <v>45474</v>
      </c>
      <c r="G12" s="69" t="s">
        <v>683</v>
      </c>
      <c r="H12" s="41">
        <v>253</v>
      </c>
      <c r="I12" s="41">
        <v>2024</v>
      </c>
      <c r="J12" s="43" t="s">
        <v>291</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1033</v>
      </c>
      <c r="B15" s="51">
        <v>5.71</v>
      </c>
      <c r="C15" s="67" t="s">
        <v>1013</v>
      </c>
      <c r="D15" s="77" t="s">
        <v>882</v>
      </c>
      <c r="E15" s="139" t="s">
        <v>1034</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71" priority="5">
      <formula>$F1="VALOR INCONSISTENTE"</formula>
    </cfRule>
  </conditionalFormatting>
  <conditionalFormatting sqref="A9:J36">
    <cfRule type="expression" dxfId="17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9" priority="3">
      <formula>$F4="VALOR INCONSISTENTE"</formula>
    </cfRule>
  </conditionalFormatting>
  <hyperlinks>
    <hyperlink ref="E15" r:id="rId1" xr:uid="{99094B5A-0019-445F-80DD-DC7577635A48}"/>
  </hyperlinks>
  <pageMargins left="0.4" right="0.4" top="0.6" bottom="0.6" header="0.31496062000000002" footer="0.31496062000000002"/>
  <pageSetup paperSize="9" scale="54" fitToHeight="0" orientation="landscape" cellComments="atEnd"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82008-511C-47F7-A795-8F0D47421923}">
  <sheetPr codeName="Planilha87">
    <pageSetUpPr fitToPage="1"/>
  </sheetPr>
  <dimension ref="A1:S19"/>
  <sheetViews>
    <sheetView showGridLines="0" zoomScale="80" zoomScaleNormal="80" workbookViewId="0">
      <pane ySplit="2" topLeftCell="A9" activePane="bottomLeft" state="frozen"/>
      <selection pane="bottomLeft" activeCell="E16" sqref="E16:F1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223</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3.2083333333333335</v>
      </c>
      <c r="B5" s="138">
        <f>IFERROR(MEDIAN(B7:B1048576),0)</f>
        <v>2.7450000000000001</v>
      </c>
      <c r="C5" s="138"/>
      <c r="D5" s="138">
        <f>IFERROR(AVERAGEIFS(B7:B1048576,B7:B1048576,"&lt;"&amp;(A5+IFERROR(_xlfn.STDEV.S(B7:B1048576),0)),B7:B1048576,"&gt;"&amp;(A5-IFERROR(_xlfn.STDEV.S(B7:B1048576),0))),0)</f>
        <v>2.6260000000000003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684</v>
      </c>
      <c r="B9" s="51">
        <v>2.6</v>
      </c>
      <c r="C9" s="41" t="s">
        <v>276</v>
      </c>
      <c r="D9" s="41" t="s">
        <v>272</v>
      </c>
      <c r="E9" s="42" t="s">
        <v>416</v>
      </c>
      <c r="F9" s="40">
        <v>45432</v>
      </c>
      <c r="G9" s="69" t="s">
        <v>561</v>
      </c>
      <c r="H9" s="41">
        <v>10</v>
      </c>
      <c r="I9" s="41">
        <v>2024</v>
      </c>
      <c r="J9" s="43" t="s">
        <v>279</v>
      </c>
      <c r="L9" s="38"/>
      <c r="M9" s="30"/>
      <c r="N9" s="30"/>
      <c r="Q9" s="31"/>
      <c r="R9" s="31"/>
      <c r="S9" s="31"/>
    </row>
    <row r="10" spans="1:19" s="29" customFormat="1" ht="52.5" customHeight="1" x14ac:dyDescent="0.3">
      <c r="A10" s="36" t="s">
        <v>686</v>
      </c>
      <c r="B10" s="51">
        <v>2.89</v>
      </c>
      <c r="C10" s="41" t="s">
        <v>288</v>
      </c>
      <c r="D10" s="41" t="s">
        <v>285</v>
      </c>
      <c r="E10" s="42" t="s">
        <v>289</v>
      </c>
      <c r="F10" s="40">
        <v>45467</v>
      </c>
      <c r="G10" s="69" t="s">
        <v>645</v>
      </c>
      <c r="H10" s="41">
        <v>24</v>
      </c>
      <c r="I10" s="41">
        <v>2024</v>
      </c>
      <c r="J10" s="43" t="s">
        <v>287</v>
      </c>
      <c r="L10" s="38"/>
      <c r="M10" s="30"/>
      <c r="N10" s="30"/>
      <c r="Q10" s="31"/>
      <c r="R10" s="31"/>
      <c r="S10" s="31"/>
    </row>
    <row r="11" spans="1:19" s="29" customFormat="1" ht="52.5" customHeight="1" x14ac:dyDescent="0.3">
      <c r="A11" s="36" t="s">
        <v>687</v>
      </c>
      <c r="B11" s="51">
        <v>2.4</v>
      </c>
      <c r="C11" s="41" t="s">
        <v>288</v>
      </c>
      <c r="D11" s="41" t="s">
        <v>285</v>
      </c>
      <c r="E11" s="42" t="s">
        <v>340</v>
      </c>
      <c r="F11" s="40">
        <v>45401</v>
      </c>
      <c r="G11" s="69" t="s">
        <v>595</v>
      </c>
      <c r="H11" s="41">
        <v>4</v>
      </c>
      <c r="I11" s="41">
        <v>2024</v>
      </c>
      <c r="J11" s="43" t="s">
        <v>287</v>
      </c>
      <c r="L11" s="38"/>
      <c r="M11" s="30"/>
      <c r="N11" s="30"/>
      <c r="Q11" s="31"/>
      <c r="R11" s="31"/>
      <c r="S11" s="31"/>
    </row>
    <row r="12" spans="1:19" s="29" customFormat="1" ht="52.5" customHeight="1" x14ac:dyDescent="0.3">
      <c r="A12" s="36" t="s">
        <v>1268</v>
      </c>
      <c r="B12" s="51">
        <v>3</v>
      </c>
      <c r="C12" s="41" t="s">
        <v>288</v>
      </c>
      <c r="D12" s="41" t="s">
        <v>285</v>
      </c>
      <c r="E12" s="42">
        <v>26847096000111</v>
      </c>
      <c r="F12" s="40">
        <v>45432</v>
      </c>
      <c r="G12" s="69" t="s">
        <v>1269</v>
      </c>
      <c r="H12" s="41">
        <v>4</v>
      </c>
      <c r="I12" s="41">
        <v>2024</v>
      </c>
      <c r="J12" s="43" t="s">
        <v>287</v>
      </c>
      <c r="L12" s="38"/>
      <c r="M12" s="30"/>
      <c r="N12" s="30"/>
      <c r="Q12" s="31"/>
      <c r="R12" s="31"/>
      <c r="S12" s="31"/>
    </row>
    <row r="13" spans="1:19" s="29" customFormat="1" ht="52.5" customHeight="1" x14ac:dyDescent="0.3">
      <c r="A13" s="36" t="s">
        <v>688</v>
      </c>
      <c r="B13" s="51">
        <v>2.2400000000000002</v>
      </c>
      <c r="C13" s="41" t="s">
        <v>288</v>
      </c>
      <c r="D13" s="41" t="s">
        <v>285</v>
      </c>
      <c r="E13" s="42" t="s">
        <v>460</v>
      </c>
      <c r="F13" s="40">
        <v>45469</v>
      </c>
      <c r="G13" s="69" t="s">
        <v>689</v>
      </c>
      <c r="H13" s="41">
        <v>74</v>
      </c>
      <c r="I13" s="41">
        <v>2024</v>
      </c>
      <c r="J13" s="43" t="s">
        <v>287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1036</v>
      </c>
      <c r="B16" s="51">
        <v>6.12</v>
      </c>
      <c r="C16" s="67" t="s">
        <v>1035</v>
      </c>
      <c r="D16" s="77" t="s">
        <v>962</v>
      </c>
      <c r="E16" s="139" t="s">
        <v>1037</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68" priority="5">
      <formula>$F1="VALOR INCONSISTENTE"</formula>
    </cfRule>
  </conditionalFormatting>
  <conditionalFormatting sqref="A9:J37">
    <cfRule type="expression" dxfId="16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6" priority="3">
      <formula>$F4="VALOR INCONSISTENTE"</formula>
    </cfRule>
  </conditionalFormatting>
  <hyperlinks>
    <hyperlink ref="E16" r:id="rId1" display="https://www.google.com/url?url=https://www.shoppingprohospital.com.br/material-de-consumo/sondas/sonda-foley-n-14-2v-und-top-med%3Fparceiro%3D8087%26srsltid%3DAfmBOoqqiujz1zf3M_zt0QukNg0jEbGN_ZngzSOL2JhDpvCv3sl6gIoz9h4&amp;rct=j&amp;q=&amp;esrc=s&amp;opi=95576897&amp;sa=U&amp;ved=0ahUKEwjBheP7wp2LAxWEtJUCHXq9NKoQguUECIEH&amp;usg=AOvVaw2VWlaL-o0Se8MvhOnSkunK" xr:uid="{B1505CBC-1F99-4FC3-900C-7AD9951599A5}"/>
  </hyperlinks>
  <pageMargins left="0.4" right="0.4" top="0.6" bottom="0.6" header="0.31496062000000002" footer="0.31496062000000002"/>
  <pageSetup paperSize="9" scale="54" fitToHeight="0" orientation="landscape" cellComments="atEnd" r:id="rId2"/>
  <drawing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798D7-41F9-4E18-AE2D-DBB458DB3271}">
  <sheetPr codeName="Planilha88">
    <pageSetUpPr fitToPage="1"/>
  </sheetPr>
  <dimension ref="A1:S18"/>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224</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3.8920000000000003</v>
      </c>
      <c r="B5" s="138">
        <f>IFERROR(MEDIAN(B7:B1048576),0)</f>
        <v>2.8</v>
      </c>
      <c r="C5" s="138"/>
      <c r="D5" s="138">
        <f>IFERROR(AVERAGEIFS(B7:B1048576,B7:B1048576,"&lt;"&amp;(A5+IFERROR(_xlfn.STDEV.S(B7:B1048576),0)),B7:B1048576,"&gt;"&amp;(A5-IFERROR(_xlfn.STDEV.S(B7:B1048576),0))),0)</f>
        <v>3.2149999999999999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690</v>
      </c>
      <c r="B9" s="51">
        <v>2.8</v>
      </c>
      <c r="C9" s="41" t="s">
        <v>276</v>
      </c>
      <c r="D9" s="41" t="s">
        <v>272</v>
      </c>
      <c r="E9" s="42" t="s">
        <v>381</v>
      </c>
      <c r="F9" s="40">
        <v>45488</v>
      </c>
      <c r="G9" s="69" t="s">
        <v>312</v>
      </c>
      <c r="H9" s="41">
        <v>91</v>
      </c>
      <c r="I9" s="41">
        <v>2024</v>
      </c>
      <c r="J9" s="43" t="s">
        <v>279</v>
      </c>
      <c r="L9" s="38"/>
      <c r="M9" s="30"/>
      <c r="N9" s="30"/>
      <c r="Q9" s="31"/>
      <c r="R9" s="31"/>
      <c r="S9" s="31"/>
    </row>
    <row r="10" spans="1:19" s="29" customFormat="1" ht="52.5" customHeight="1" x14ac:dyDescent="0.3">
      <c r="A10" s="36" t="s">
        <v>1271</v>
      </c>
      <c r="B10" s="51">
        <v>5.3</v>
      </c>
      <c r="C10" s="41" t="s">
        <v>288</v>
      </c>
      <c r="D10" s="41" t="s">
        <v>285</v>
      </c>
      <c r="E10" s="42">
        <v>8588015000124</v>
      </c>
      <c r="F10" s="40">
        <v>45447</v>
      </c>
      <c r="G10" s="69" t="s">
        <v>779</v>
      </c>
      <c r="H10" s="41">
        <v>14</v>
      </c>
      <c r="I10" s="41">
        <v>2024</v>
      </c>
      <c r="J10" s="43" t="s">
        <v>287</v>
      </c>
      <c r="L10" s="38"/>
      <c r="M10" s="30"/>
      <c r="N10" s="30"/>
      <c r="Q10" s="31"/>
      <c r="R10" s="31"/>
      <c r="S10" s="31"/>
    </row>
    <row r="11" spans="1:19" s="29" customFormat="1" ht="52.5" customHeight="1" x14ac:dyDescent="0.3">
      <c r="A11" s="36" t="s">
        <v>691</v>
      </c>
      <c r="B11" s="51">
        <v>2.46</v>
      </c>
      <c r="C11" s="41" t="s">
        <v>276</v>
      </c>
      <c r="D11" s="41" t="s">
        <v>272</v>
      </c>
      <c r="E11" s="42" t="s">
        <v>501</v>
      </c>
      <c r="F11" s="40">
        <v>45490</v>
      </c>
      <c r="G11" s="69" t="s">
        <v>674</v>
      </c>
      <c r="H11" s="41">
        <v>60</v>
      </c>
      <c r="I11" s="41">
        <v>2024</v>
      </c>
      <c r="J11" s="43" t="s">
        <v>279</v>
      </c>
      <c r="L11" s="38"/>
      <c r="M11" s="30"/>
      <c r="N11" s="30"/>
      <c r="Q11" s="31"/>
      <c r="R11" s="31"/>
      <c r="S11" s="31"/>
    </row>
    <row r="12" spans="1:19" s="29" customFormat="1" ht="52.5" customHeight="1" x14ac:dyDescent="0.3">
      <c r="A12" s="36" t="s">
        <v>1270</v>
      </c>
      <c r="B12" s="51">
        <v>2.2999999999999998</v>
      </c>
      <c r="C12" s="41" t="s">
        <v>276</v>
      </c>
      <c r="D12" s="41" t="s">
        <v>272</v>
      </c>
      <c r="E12" s="42">
        <v>48346978000136</v>
      </c>
      <c r="F12" s="40">
        <v>45373</v>
      </c>
      <c r="G12" s="69" t="s">
        <v>653</v>
      </c>
      <c r="H12" s="41">
        <v>6</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1038</v>
      </c>
      <c r="B15" s="51">
        <v>6.6</v>
      </c>
      <c r="C15" s="67" t="s">
        <v>1035</v>
      </c>
      <c r="D15" s="77" t="s">
        <v>939</v>
      </c>
      <c r="E15" s="139" t="s">
        <v>1039</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65" priority="5">
      <formula>$F1="VALOR INCONSISTENTE"</formula>
    </cfRule>
  </conditionalFormatting>
  <conditionalFormatting sqref="A9:J36">
    <cfRule type="expression" dxfId="16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3" priority="3">
      <formula>$F4="VALOR INCONSISTENTE"</formula>
    </cfRule>
  </conditionalFormatting>
  <hyperlinks>
    <hyperlink ref="E15" r:id="rId1" display="https://www.google.com/url?url=https://www.magazineluiza.com.br/sonda-foley-2-vias-5cc-latex-solidor/p/hggfcb33j0/cp/sndh/%3Fseller_id%3Dcasamedica%26srsltid%3DAfmBOoqurp6CCDeBFEan6boOvzI4I8TMJSoRz4XWy5M5BYE7dZpeGLjQk_w&amp;rct=j&amp;q=&amp;esrc=s&amp;opi=95576897&amp;sa=U&amp;ved=0ahUKEwjf-PWBw52LAxXwkJUCHUQJAVAQguUECJoH&amp;usg=AOvVaw1BvG5rbZ1AVq7ebgm-sokq" xr:uid="{70F679C7-9336-4792-81DF-D44DBF921AED}"/>
  </hyperlinks>
  <pageMargins left="0.4" right="0.4" top="0.6" bottom="0.6" header="0.31496062000000002" footer="0.31496062000000002"/>
  <pageSetup paperSize="9" scale="54" fitToHeight="0" orientation="landscape" cellComments="atEnd" r:id="rId2"/>
  <drawing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26EAE-97BC-4182-9975-A0A915EA96D0}">
  <sheetPr codeName="Planilha89">
    <pageSetUpPr fitToPage="1"/>
  </sheetPr>
  <dimension ref="A1:S17"/>
  <sheetViews>
    <sheetView showGridLines="0" zoomScale="80" zoomScaleNormal="80" workbookViewId="0">
      <pane ySplit="2" topLeftCell="A3" activePane="bottomLeft" state="frozen"/>
      <selection pane="bottomLeft" activeCell="A15" sqref="A15:XFD1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225</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20.285</v>
      </c>
      <c r="B5" s="138">
        <f>IFERROR(MEDIAN(B7:B1048576),0)</f>
        <v>20.170000000000002</v>
      </c>
      <c r="C5" s="138"/>
      <c r="D5" s="138">
        <f>IFERROR(AVERAGEIFS(B7:B1048576,B7:B1048576,"&lt;"&amp;(A5+IFERROR(_xlfn.STDEV.S(B7:B1048576),0)),B7:B1048576,"&gt;"&amp;(A5-IFERROR(_xlfn.STDEV.S(B7:B1048576),0))),0)</f>
        <v>20.046666666666667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1272</v>
      </c>
      <c r="B9" s="51">
        <v>19.8</v>
      </c>
      <c r="C9" s="41" t="s">
        <v>339</v>
      </c>
      <c r="D9" s="41" t="s">
        <v>272</v>
      </c>
      <c r="E9" s="42">
        <v>37931064000116</v>
      </c>
      <c r="F9" s="40">
        <v>45629</v>
      </c>
      <c r="G9" s="69" t="s">
        <v>702</v>
      </c>
      <c r="H9" s="41">
        <v>88</v>
      </c>
      <c r="I9" s="41">
        <v>2024</v>
      </c>
      <c r="J9" s="43" t="s">
        <v>279</v>
      </c>
      <c r="L9" s="38"/>
      <c r="M9" s="30"/>
      <c r="N9" s="30"/>
      <c r="Q9" s="31"/>
      <c r="R9" s="31"/>
      <c r="S9" s="31"/>
    </row>
    <row r="10" spans="1:19" s="29" customFormat="1" ht="52.5" customHeight="1" x14ac:dyDescent="0.3">
      <c r="A10" s="36" t="s">
        <v>692</v>
      </c>
      <c r="B10" s="51">
        <v>20</v>
      </c>
      <c r="C10" s="41" t="s">
        <v>339</v>
      </c>
      <c r="D10" s="41" t="s">
        <v>272</v>
      </c>
      <c r="E10" s="42" t="s">
        <v>281</v>
      </c>
      <c r="F10" s="40">
        <v>45552</v>
      </c>
      <c r="G10" s="69" t="s">
        <v>527</v>
      </c>
      <c r="H10" s="41">
        <v>11</v>
      </c>
      <c r="I10" s="41">
        <v>2024</v>
      </c>
      <c r="J10" s="43" t="s">
        <v>279</v>
      </c>
      <c r="L10" s="38"/>
      <c r="M10" s="30"/>
      <c r="N10" s="30"/>
      <c r="Q10" s="31"/>
      <c r="R10" s="31"/>
      <c r="S10" s="31"/>
    </row>
    <row r="11" spans="1:19" s="29" customFormat="1" ht="52.5" customHeight="1" x14ac:dyDescent="0.3">
      <c r="A11" s="36" t="s">
        <v>693</v>
      </c>
      <c r="B11" s="51">
        <v>21</v>
      </c>
      <c r="C11" s="41" t="s">
        <v>339</v>
      </c>
      <c r="D11" s="41" t="s">
        <v>272</v>
      </c>
      <c r="E11" s="42">
        <v>43906605000159</v>
      </c>
      <c r="F11" s="40">
        <v>45589</v>
      </c>
      <c r="G11" s="69" t="s">
        <v>529</v>
      </c>
      <c r="H11" s="41">
        <v>25</v>
      </c>
      <c r="I11" s="41">
        <v>2024</v>
      </c>
      <c r="J11" s="43" t="s">
        <v>279</v>
      </c>
      <c r="L11" s="38"/>
      <c r="M11" s="30"/>
      <c r="N11" s="30"/>
      <c r="Q11" s="31"/>
      <c r="R11" s="31"/>
      <c r="S11" s="31"/>
    </row>
    <row r="12" spans="1:19" s="29" customFormat="1" ht="52.5" customHeight="1" x14ac:dyDescent="0.3">
      <c r="A12" s="36" t="s">
        <v>1273</v>
      </c>
      <c r="B12" s="51">
        <v>20.34</v>
      </c>
      <c r="C12" s="41" t="s">
        <v>339</v>
      </c>
      <c r="D12" s="41" t="s">
        <v>272</v>
      </c>
      <c r="E12" s="42">
        <v>30986684000103</v>
      </c>
      <c r="F12" s="40">
        <v>45425</v>
      </c>
      <c r="G12" s="69" t="s">
        <v>528</v>
      </c>
      <c r="H12" s="41">
        <v>36</v>
      </c>
      <c r="I12" s="41">
        <v>2024</v>
      </c>
      <c r="J12" s="43" t="s">
        <v>275</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162" priority="5">
      <formula>$F1="VALOR INCONSISTENTE"</formula>
    </cfRule>
  </conditionalFormatting>
  <conditionalFormatting sqref="A9:J35">
    <cfRule type="expression" dxfId="16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6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1BF1-D31C-4BFD-94D5-D883F8C8D570}">
  <sheetPr codeName="Planilha90">
    <pageSetUpPr fitToPage="1"/>
  </sheetPr>
  <dimension ref="A1:S18"/>
  <sheetViews>
    <sheetView showGridLines="0" zoomScale="80" zoomScaleNormal="80" workbookViewId="0">
      <pane ySplit="2" topLeftCell="A7" activePane="bottomLeft" state="frozen"/>
      <selection pane="bottomLeft" activeCell="A11" sqref="A11:XFD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226</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21.065999999999999</v>
      </c>
      <c r="B5" s="138">
        <f>IFERROR(MEDIAN(B7:B1048576),0)</f>
        <v>20.5</v>
      </c>
      <c r="C5" s="138"/>
      <c r="D5" s="138">
        <f>IFERROR(AVERAGEIFS(B7:B1048576,B7:B1048576,"&lt;"&amp;(A5+IFERROR(_xlfn.STDEV.S(B7:B1048576),0)),B7:B1048576,"&gt;"&amp;(A5-IFERROR(_xlfn.STDEV.S(B7:B1048576),0))),0)</f>
        <v>20.375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699</v>
      </c>
      <c r="B9" s="51">
        <v>20.5</v>
      </c>
      <c r="C9" s="41" t="s">
        <v>339</v>
      </c>
      <c r="D9" s="41" t="s">
        <v>272</v>
      </c>
      <c r="E9" s="42" t="s">
        <v>700</v>
      </c>
      <c r="F9" s="40">
        <v>45518</v>
      </c>
      <c r="G9" s="69" t="s">
        <v>512</v>
      </c>
      <c r="H9" s="41">
        <v>15</v>
      </c>
      <c r="I9" s="41">
        <v>2024</v>
      </c>
      <c r="J9" s="43" t="s">
        <v>297</v>
      </c>
      <c r="L9" s="38"/>
      <c r="M9" s="30"/>
      <c r="N9" s="30"/>
      <c r="Q9" s="31"/>
      <c r="R9" s="31"/>
      <c r="S9" s="31"/>
    </row>
    <row r="10" spans="1:19" s="29" customFormat="1" ht="52.5" customHeight="1" x14ac:dyDescent="0.3">
      <c r="A10" s="36" t="s">
        <v>701</v>
      </c>
      <c r="B10" s="51">
        <v>21</v>
      </c>
      <c r="C10" s="41" t="s">
        <v>339</v>
      </c>
      <c r="D10" s="41" t="s">
        <v>272</v>
      </c>
      <c r="E10" s="42" t="s">
        <v>520</v>
      </c>
      <c r="F10" s="40">
        <v>45589</v>
      </c>
      <c r="G10" s="69" t="s">
        <v>529</v>
      </c>
      <c r="H10" s="41">
        <v>25</v>
      </c>
      <c r="I10" s="41">
        <v>2024</v>
      </c>
      <c r="J10" s="43" t="s">
        <v>279</v>
      </c>
      <c r="L10" s="38"/>
      <c r="M10" s="30"/>
      <c r="N10" s="30"/>
      <c r="Q10" s="31"/>
      <c r="R10" s="31"/>
      <c r="S10" s="31"/>
    </row>
    <row r="11" spans="1:19" s="29" customFormat="1" ht="52.5" customHeight="1" x14ac:dyDescent="0.3">
      <c r="A11" s="36" t="s">
        <v>703</v>
      </c>
      <c r="B11" s="51">
        <v>20</v>
      </c>
      <c r="C11" s="41" t="s">
        <v>339</v>
      </c>
      <c r="D11" s="41" t="s">
        <v>272</v>
      </c>
      <c r="E11" s="42" t="s">
        <v>281</v>
      </c>
      <c r="F11" s="40">
        <v>45552</v>
      </c>
      <c r="G11" s="69" t="s">
        <v>527</v>
      </c>
      <c r="H11" s="41">
        <v>11</v>
      </c>
      <c r="I11" s="41">
        <v>2024</v>
      </c>
      <c r="J11" s="43" t="s">
        <v>279</v>
      </c>
      <c r="L11" s="38"/>
      <c r="M11" s="30"/>
      <c r="N11" s="30"/>
      <c r="Q11" s="31"/>
      <c r="R11" s="31"/>
      <c r="S11" s="31"/>
    </row>
    <row r="12" spans="1:19" s="29" customFormat="1" ht="52.5" customHeight="1" x14ac:dyDescent="0.3">
      <c r="A12" s="36" t="s">
        <v>704</v>
      </c>
      <c r="B12" s="51">
        <v>20</v>
      </c>
      <c r="C12" s="41" t="s">
        <v>284</v>
      </c>
      <c r="D12" s="41" t="s">
        <v>285</v>
      </c>
      <c r="E12" s="42" t="s">
        <v>307</v>
      </c>
      <c r="F12" s="40">
        <v>45435</v>
      </c>
      <c r="G12" s="69" t="s">
        <v>705</v>
      </c>
      <c r="H12" s="41">
        <v>23</v>
      </c>
      <c r="I12" s="41">
        <v>2024</v>
      </c>
      <c r="J12" s="43" t="s">
        <v>291</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1041</v>
      </c>
      <c r="B15" s="51">
        <v>23.83</v>
      </c>
      <c r="C15" s="67" t="s">
        <v>1040</v>
      </c>
      <c r="D15" s="77" t="s">
        <v>983</v>
      </c>
      <c r="E15" s="139" t="s">
        <v>1042</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59" priority="5">
      <formula>$F1="VALOR INCONSISTENTE"</formula>
    </cfRule>
  </conditionalFormatting>
  <conditionalFormatting sqref="A9:J36">
    <cfRule type="expression" dxfId="15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7" priority="3">
      <formula>$F4="VALOR INCONSISTENTE"</formula>
    </cfRule>
  </conditionalFormatting>
  <hyperlinks>
    <hyperlink ref="E15" r:id="rId1" display="https://www.google.com/url?url=https://www.digitusul.com.br/luva-latex-procedimento-c-po-cx-c-100-tam-g%3Fsrsltid%3DAfmBOop4epelBk7X5OiDSNFNwlhv-TaUqbqArRkZPULKliNCFScn6-ezGc8&amp;rct=j&amp;q=&amp;esrc=s&amp;opi=95576897&amp;sa=U&amp;ved=0ahUKEwidnKedw52LAxWxs5UCHWi-DsgQgOUECKcI&amp;usg=AOvVaw2ajbqLAN9k1Hoo1DZ6V13g" xr:uid="{3B8FD1C4-B966-47DD-8F0D-6378DDE3AE45}"/>
  </hyperlinks>
  <pageMargins left="0.4" right="0.4" top="0.6" bottom="0.6" header="0.31496062000000002" footer="0.31496062000000002"/>
  <pageSetup paperSize="9" scale="54" fitToHeight="0" orientation="landscape" cellComments="atEnd" r:id="rId2"/>
  <drawing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E57BF-B2B8-431D-9026-44E1CC38051A}">
  <sheetPr codeName="Planilha91">
    <pageSetUpPr fitToPage="1"/>
  </sheetPr>
  <dimension ref="A1:S18"/>
  <sheetViews>
    <sheetView showGridLines="0" zoomScale="80" zoomScaleNormal="80" workbookViewId="0">
      <pane ySplit="2" topLeftCell="A9" activePane="bottomLeft" state="frozen"/>
      <selection pane="bottomLeft" activeCell="A2" sqref="A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227</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16.315999999999999</v>
      </c>
      <c r="B5" s="138">
        <f>IFERROR(MEDIAN(B7:B1048576),0)</f>
        <v>16.23</v>
      </c>
      <c r="C5" s="138"/>
      <c r="D5" s="138">
        <f>IFERROR(AVERAGEIFS(B7:B1048576,B7:B1048576,"&lt;"&amp;(A5+IFERROR(_xlfn.STDEV.S(B7:B1048576),0)),B7:B1048576,"&gt;"&amp;(A5-IFERROR(_xlfn.STDEV.S(B7:B1048576),0))),0)</f>
        <v>16.076666666666668</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697</v>
      </c>
      <c r="B9" s="51">
        <v>13.85</v>
      </c>
      <c r="C9" s="41" t="s">
        <v>339</v>
      </c>
      <c r="D9" s="41" t="s">
        <v>272</v>
      </c>
      <c r="E9" s="42" t="s">
        <v>569</v>
      </c>
      <c r="F9" s="40">
        <v>45370</v>
      </c>
      <c r="G9" s="69" t="s">
        <v>698</v>
      </c>
      <c r="H9" s="41">
        <v>9</v>
      </c>
      <c r="I9" s="41">
        <v>2024</v>
      </c>
      <c r="J9" s="43" t="s">
        <v>513</v>
      </c>
      <c r="L9" s="38"/>
      <c r="M9" s="30"/>
      <c r="N9" s="30"/>
      <c r="Q9" s="31"/>
      <c r="R9" s="31"/>
      <c r="S9" s="31"/>
    </row>
    <row r="10" spans="1:19" s="29" customFormat="1" ht="52.35" customHeight="1" x14ac:dyDescent="0.3">
      <c r="A10" s="36" t="s">
        <v>706</v>
      </c>
      <c r="B10" s="51">
        <v>14.5</v>
      </c>
      <c r="C10" s="41" t="s">
        <v>339</v>
      </c>
      <c r="D10" s="41" t="s">
        <v>272</v>
      </c>
      <c r="E10" s="42" t="s">
        <v>569</v>
      </c>
      <c r="F10" s="40">
        <v>45488</v>
      </c>
      <c r="G10" s="69" t="s">
        <v>707</v>
      </c>
      <c r="H10" s="41">
        <v>108</v>
      </c>
      <c r="I10" s="41">
        <v>2024</v>
      </c>
      <c r="J10" s="43" t="s">
        <v>279</v>
      </c>
      <c r="L10" s="38"/>
      <c r="M10" s="30"/>
      <c r="N10" s="30"/>
      <c r="Q10" s="31"/>
      <c r="R10" s="31"/>
      <c r="S10" s="31"/>
    </row>
    <row r="11" spans="1:19" s="29" customFormat="1" ht="52.5" customHeight="1" x14ac:dyDescent="0.3">
      <c r="A11" s="36" t="s">
        <v>708</v>
      </c>
      <c r="B11" s="51">
        <v>17.5</v>
      </c>
      <c r="C11" s="41" t="s">
        <v>457</v>
      </c>
      <c r="D11" s="41" t="s">
        <v>301</v>
      </c>
      <c r="E11" s="42" t="s">
        <v>619</v>
      </c>
      <c r="F11" s="40">
        <v>45439</v>
      </c>
      <c r="G11" s="69" t="s">
        <v>620</v>
      </c>
      <c r="H11" s="41" t="s">
        <v>621</v>
      </c>
      <c r="I11" s="41">
        <v>2024</v>
      </c>
      <c r="J11" s="43" t="s">
        <v>303</v>
      </c>
      <c r="L11" s="38"/>
      <c r="M11" s="30"/>
      <c r="N11" s="30"/>
      <c r="Q11" s="31"/>
      <c r="R11" s="31"/>
      <c r="S11" s="31"/>
    </row>
    <row r="12" spans="1:19" s="29" customFormat="1" ht="52.5" customHeight="1" x14ac:dyDescent="0.3">
      <c r="A12" s="36" t="s">
        <v>709</v>
      </c>
      <c r="B12" s="51">
        <v>16.23</v>
      </c>
      <c r="C12" s="41" t="s">
        <v>284</v>
      </c>
      <c r="D12" s="41" t="s">
        <v>285</v>
      </c>
      <c r="E12" s="42" t="s">
        <v>710</v>
      </c>
      <c r="F12" s="40">
        <v>45386</v>
      </c>
      <c r="G12" s="69" t="s">
        <v>343</v>
      </c>
      <c r="H12" s="41">
        <v>10</v>
      </c>
      <c r="I12" s="41">
        <v>2024</v>
      </c>
      <c r="J12" s="43" t="s">
        <v>291</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1043</v>
      </c>
      <c r="B15" s="51">
        <v>19.5</v>
      </c>
      <c r="C15" s="67" t="s">
        <v>1040</v>
      </c>
      <c r="D15" s="77" t="s">
        <v>939</v>
      </c>
      <c r="E15" s="139" t="s">
        <v>1044</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56" priority="5">
      <formula>$F1="VALOR INCONSISTENTE"</formula>
    </cfRule>
  </conditionalFormatting>
  <conditionalFormatting sqref="A9:J36">
    <cfRule type="expression" dxfId="15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4" priority="3">
      <formula>$F4="VALOR INCONSISTENTE"</formula>
    </cfRule>
  </conditionalFormatting>
  <hyperlinks>
    <hyperlink ref="E15" r:id="rId1" display="https://www.google.com/url?url=https://www.magazineluiza.com.br/luva-de-procedimento-vinil-g-sem-po-caixa-com-100-unidades-medix/p/eg8k20a30j/cp/lvsd/%3Fseller_id%3Dhg3produtosparasaudeltda%26srsltid%3DAfmBOor-AKoz5q9MuDvACXkBpa42gtTStQ5xGNhvhPsk_riFBUgOg-1KN4c&amp;rct=j&amp;q=&amp;esrc=s&amp;opi=95576897&amp;sa=U&amp;ved=0ahUKEwi8vfyjw52LAxVur5UCHaBJN4oQgOUECKUI&amp;usg=AOvVaw3mwZ7-R7g47EYk-JbRVUIu" xr:uid="{3412437E-9A8E-4BEF-AD0C-EFBA5DFEA23C}"/>
  </hyperlinks>
  <pageMargins left="0.4" right="0.4" top="0.6" bottom="0.6" header="0.31496062000000002" footer="0.31496062000000002"/>
  <pageSetup paperSize="9" scale="54" fitToHeight="0" orientation="landscape" cellComments="atEnd" r:id="rId2"/>
  <drawing r:id="rId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0431B-5D77-428F-9A92-A7128D4E5AB3}">
  <sheetPr codeName="Planilha92">
    <pageSetUpPr fitToPage="1"/>
  </sheetPr>
  <dimension ref="A1:S20"/>
  <sheetViews>
    <sheetView showGridLines="0" zoomScale="80" zoomScaleNormal="80" workbookViewId="0">
      <pane ySplit="2" topLeftCell="A3" activePane="bottomLeft" state="frozen"/>
      <selection pane="bottomLeft" activeCell="A13" sqref="A13:XFD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0.81285714285714283</v>
      </c>
      <c r="B5" s="138">
        <f>IFERROR(MEDIAN(B7:B1048576),0)</f>
        <v>0.79</v>
      </c>
      <c r="C5" s="138"/>
      <c r="D5" s="138">
        <f>IFERROR(AVERAGEIFS(B7:B1048576,B7:B1048576,"&lt;"&amp;(A5+IFERROR(_xlfn.STDEV.S(B7:B1048576),0)),B7:B1048576,"&gt;"&amp;(A5-IFERROR(_xlfn.STDEV.S(B7:B1048576),0))),0)</f>
        <v>0.70333333333333325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712</v>
      </c>
      <c r="B9" s="51">
        <v>0.5</v>
      </c>
      <c r="C9" s="41" t="s">
        <v>276</v>
      </c>
      <c r="D9" s="41" t="s">
        <v>272</v>
      </c>
      <c r="E9" s="42" t="s">
        <v>462</v>
      </c>
      <c r="F9" s="40">
        <v>45560</v>
      </c>
      <c r="G9" s="69" t="s">
        <v>455</v>
      </c>
      <c r="H9" s="41">
        <v>73</v>
      </c>
      <c r="I9" s="41">
        <v>2024</v>
      </c>
      <c r="J9" s="43" t="s">
        <v>279</v>
      </c>
      <c r="L9" s="38"/>
      <c r="M9" s="30"/>
      <c r="N9" s="30"/>
      <c r="Q9" s="31"/>
      <c r="R9" s="31"/>
      <c r="S9" s="31"/>
    </row>
    <row r="10" spans="1:19" s="29" customFormat="1" ht="52.5" customHeight="1" x14ac:dyDescent="0.3">
      <c r="A10" s="36" t="s">
        <v>713</v>
      </c>
      <c r="B10" s="51">
        <v>0.79</v>
      </c>
      <c r="C10" s="41" t="s">
        <v>494</v>
      </c>
      <c r="D10" s="41" t="s">
        <v>272</v>
      </c>
      <c r="E10" s="42" t="s">
        <v>298</v>
      </c>
      <c r="F10" s="40">
        <v>45488</v>
      </c>
      <c r="G10" s="69" t="s">
        <v>295</v>
      </c>
      <c r="H10" s="41">
        <v>93</v>
      </c>
      <c r="I10" s="41">
        <v>2024</v>
      </c>
      <c r="J10" s="43" t="s">
        <v>279</v>
      </c>
      <c r="L10" s="38"/>
      <c r="M10" s="30"/>
      <c r="N10" s="30"/>
      <c r="Q10" s="31"/>
      <c r="R10" s="31"/>
      <c r="S10" s="31"/>
    </row>
    <row r="11" spans="1:19" s="29" customFormat="1" ht="52.5" customHeight="1" x14ac:dyDescent="0.3">
      <c r="A11" s="36" t="s">
        <v>714</v>
      </c>
      <c r="B11" s="51">
        <v>0.53</v>
      </c>
      <c r="C11" s="41" t="s">
        <v>276</v>
      </c>
      <c r="D11" s="41" t="s">
        <v>272</v>
      </c>
      <c r="E11" s="42" t="s">
        <v>298</v>
      </c>
      <c r="F11" s="40">
        <v>45566</v>
      </c>
      <c r="G11" s="69" t="s">
        <v>414</v>
      </c>
      <c r="H11" s="41">
        <v>60</v>
      </c>
      <c r="I11" s="41">
        <v>2024</v>
      </c>
      <c r="J11" s="43" t="s">
        <v>279</v>
      </c>
      <c r="L11" s="38"/>
      <c r="M11" s="30"/>
      <c r="N11" s="30"/>
      <c r="Q11" s="31"/>
      <c r="R11" s="31"/>
      <c r="S11" s="31"/>
    </row>
    <row r="12" spans="1:19" s="29" customFormat="1" ht="52.5" customHeight="1" x14ac:dyDescent="0.3">
      <c r="A12" s="36" t="s">
        <v>715</v>
      </c>
      <c r="B12" s="51">
        <v>0.64</v>
      </c>
      <c r="C12" s="41" t="s">
        <v>276</v>
      </c>
      <c r="D12" s="41" t="s">
        <v>272</v>
      </c>
      <c r="E12" s="42" t="s">
        <v>448</v>
      </c>
      <c r="F12" s="40">
        <v>45363</v>
      </c>
      <c r="G12" s="69" t="s">
        <v>324</v>
      </c>
      <c r="H12" s="41">
        <v>4</v>
      </c>
      <c r="I12" s="41">
        <v>2024</v>
      </c>
      <c r="J12" s="43" t="s">
        <v>275</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1045</v>
      </c>
      <c r="B15" s="51">
        <v>0.82</v>
      </c>
      <c r="C15" s="67" t="s">
        <v>1040</v>
      </c>
      <c r="D15" s="77" t="s">
        <v>955</v>
      </c>
      <c r="E15" s="139" t="s">
        <v>1046</v>
      </c>
      <c r="F15" s="130"/>
      <c r="G15" s="32"/>
      <c r="H15" s="32"/>
      <c r="I15" s="32"/>
      <c r="J15" s="32"/>
      <c r="L15" s="75"/>
      <c r="M15" s="35"/>
      <c r="N15" s="35"/>
      <c r="Q15" s="34"/>
      <c r="R15" s="34"/>
      <c r="S15" s="34"/>
    </row>
    <row r="16" spans="1:19" s="33" customFormat="1" ht="54" customHeight="1" x14ac:dyDescent="0.35">
      <c r="A16" s="36" t="s">
        <v>1047</v>
      </c>
      <c r="B16" s="51">
        <v>1.47</v>
      </c>
      <c r="C16" s="67" t="s">
        <v>1040</v>
      </c>
      <c r="D16" s="77" t="s">
        <v>935</v>
      </c>
      <c r="E16" s="139" t="s">
        <v>1048</v>
      </c>
      <c r="F16" s="130"/>
      <c r="G16" s="32"/>
      <c r="H16" s="32"/>
      <c r="I16" s="32"/>
      <c r="J16" s="32"/>
      <c r="L16" s="75"/>
      <c r="M16" s="35"/>
      <c r="N16" s="35"/>
      <c r="Q16" s="34"/>
      <c r="R16" s="34"/>
      <c r="S16" s="34"/>
    </row>
    <row r="17" spans="1:19" s="33" customFormat="1" ht="54" customHeight="1" x14ac:dyDescent="0.35">
      <c r="A17" s="36" t="s">
        <v>1274</v>
      </c>
      <c r="B17" s="51">
        <v>0.94</v>
      </c>
      <c r="C17" s="67" t="s">
        <v>1040</v>
      </c>
      <c r="D17" s="77" t="s">
        <v>883</v>
      </c>
      <c r="E17" s="139" t="s">
        <v>1049</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153" priority="5">
      <formula>$F1="VALOR INCONSISTENTE"</formula>
    </cfRule>
  </conditionalFormatting>
  <conditionalFormatting sqref="A15:D15 G15:J15 A16:J38 A9:J14">
    <cfRule type="expression" dxfId="15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1" priority="3">
      <formula>$F4="VALOR INCONSISTENTE"</formula>
    </cfRule>
  </conditionalFormatting>
  <conditionalFormatting sqref="E15:F15">
    <cfRule type="expression" dxfId="150"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magazinemedica.com.br/produtos/visualiza/sku/1101/%3Fsrsltid%3DAfmBOor4ll5KsNr_WyA4QIFHxsa1T67qORVqdmu8-P47kd1dTHh8F6cZ5qM&amp;rct=j&amp;q=&amp;esrc=s&amp;opi=95576897&amp;sa=U&amp;ved=0ahUKEwi8t76qw52LAxW8q5UCHQ-1HdQQguUECJsG&amp;usg=AOvVaw0hIXj6MhMnJaT3l0xOtM7W" xr:uid="{9B492826-524B-4974-8B4B-2FE072D4CA65}"/>
    <hyperlink ref="E17" r:id="rId2" display="https://www.google.com/url?url=https://www.paguemenos.com.br/sonda-de-aspiracao-traqueal-mark-med-nr-06-unidade-gw1p698434338562/p%3Fskuid%3D113280%26srsltid%3DAfmBOoqg8HfNDXqwKVFs2Q5rPtCh6CtrHEpegwvOR6a_6W5oMzFlzw185zY&amp;rct=j&amp;q=&amp;esrc=s&amp;opi=95576897&amp;sa=U&amp;ved=0ahUKEwi8t76qw52LAxW8q5UCHQ-1HdQQguUECMIG&amp;usg=AOvVaw1PDxUFgUhxbFredxrdS9w2" xr:uid="{A9B4C04C-9C33-4D93-9752-B8BBC52ABFE5}"/>
    <hyperlink ref="E16" r:id="rId3" display="https://www.google.com/url?url=https://www.santaapolonia.com.br/produtos/sonda-aspiracao-traqueal-embalagem-plastica-embramed-644300%3Fsrsltid%3DAfmBOoplxHwvRstbP_6Ic4Z81QJvesafrsdjgWgWExfrZr5YVoit7w_A5X0&amp;rct=j&amp;q=&amp;esrc=s&amp;opi=95576897&amp;sa=U&amp;ved=0ahUKEwi8t76qw52LAxW8q5UCHQ-1HdQQguUECLUG&amp;usg=AOvVaw06z0a87_z-DeF3p0ZQv9ic" xr:uid="{32BDE257-E159-48DB-B649-D2213C77A5C9}"/>
  </hyperlinks>
  <pageMargins left="0.4" right="0.4" top="0.6" bottom="0.6" header="0.31496062000000002" footer="0.31496062000000002"/>
  <pageSetup paperSize="9" scale="54" fitToHeight="0" orientation="landscape" cellComments="atEnd" r:id="rId4"/>
  <drawing r:id="rId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B1553-06B7-4150-AE15-B57375A2F7D6}">
  <sheetPr codeName="Planilha93">
    <pageSetUpPr fitToPage="1"/>
  </sheetPr>
  <dimension ref="A1:S17"/>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229</v>
      </c>
      <c r="C1" s="132"/>
      <c r="D1" s="133"/>
      <c r="E1" s="9"/>
      <c r="F1" s="2"/>
      <c r="G1" s="1"/>
      <c r="H1" s="2"/>
      <c r="I1" s="2"/>
      <c r="J1" s="2"/>
      <c r="K1" s="3"/>
      <c r="M1" s="3"/>
      <c r="N1" s="3"/>
    </row>
    <row r="2" spans="1:19" s="26" customFormat="1" ht="27" customHeight="1" x14ac:dyDescent="0.25">
      <c r="A2" s="70" t="s">
        <v>26</v>
      </c>
      <c r="B2" s="134" t="s">
        <v>177</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6.2850000000000001</v>
      </c>
      <c r="B5" s="138">
        <f>IFERROR(MEDIAN(B7:B1048576),0)</f>
        <v>6.17</v>
      </c>
      <c r="C5" s="138"/>
      <c r="D5" s="138">
        <f>IFERROR(AVERAGEIFS(B7:B1048576,B7:B1048576,"&lt;"&amp;(A5+IFERROR(_xlfn.STDEV.S(B7:B1048576),0)),B7:B1048576,"&gt;"&amp;(A5-IFERROR(_xlfn.STDEV.S(B7:B1048576),0))),0)</f>
        <v>6.17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722</v>
      </c>
      <c r="B9" s="51">
        <v>7.9</v>
      </c>
      <c r="C9" s="41" t="s">
        <v>276</v>
      </c>
      <c r="D9" s="41" t="s">
        <v>272</v>
      </c>
      <c r="E9" s="42" t="s">
        <v>723</v>
      </c>
      <c r="F9" s="40">
        <v>45539</v>
      </c>
      <c r="G9" s="69" t="s">
        <v>724</v>
      </c>
      <c r="H9" s="41">
        <v>17</v>
      </c>
      <c r="I9" s="41">
        <v>2024</v>
      </c>
      <c r="J9" s="43" t="s">
        <v>297</v>
      </c>
      <c r="L9" s="38"/>
      <c r="M9" s="30"/>
      <c r="N9" s="30"/>
      <c r="Q9" s="31"/>
      <c r="R9" s="31"/>
      <c r="S9" s="31"/>
    </row>
    <row r="10" spans="1:19" s="29" customFormat="1" ht="52.5" customHeight="1" x14ac:dyDescent="0.3">
      <c r="A10" s="36" t="s">
        <v>725</v>
      </c>
      <c r="B10" s="51">
        <v>6.43</v>
      </c>
      <c r="C10" s="41" t="s">
        <v>276</v>
      </c>
      <c r="D10" s="41" t="s">
        <v>272</v>
      </c>
      <c r="E10" s="42" t="s">
        <v>726</v>
      </c>
      <c r="F10" s="40">
        <v>45434</v>
      </c>
      <c r="G10" s="69" t="s">
        <v>727</v>
      </c>
      <c r="H10" s="41">
        <v>7</v>
      </c>
      <c r="I10" s="41">
        <v>2024</v>
      </c>
      <c r="J10" s="43" t="s">
        <v>279</v>
      </c>
      <c r="L10" s="38"/>
      <c r="M10" s="30"/>
      <c r="N10" s="30"/>
      <c r="Q10" s="31"/>
      <c r="R10" s="31"/>
      <c r="S10" s="31"/>
    </row>
    <row r="11" spans="1:19" s="29" customFormat="1" ht="52.5" customHeight="1" x14ac:dyDescent="0.3">
      <c r="A11" s="36" t="s">
        <v>728</v>
      </c>
      <c r="B11" s="51">
        <v>4.9000000000000004</v>
      </c>
      <c r="C11" s="41" t="s">
        <v>334</v>
      </c>
      <c r="D11" s="41" t="s">
        <v>272</v>
      </c>
      <c r="E11" s="42" t="s">
        <v>293</v>
      </c>
      <c r="F11" s="40">
        <v>45504</v>
      </c>
      <c r="G11" s="69" t="s">
        <v>729</v>
      </c>
      <c r="H11" s="41">
        <v>29</v>
      </c>
      <c r="I11" s="41">
        <v>2024</v>
      </c>
      <c r="J11" s="43" t="s">
        <v>297</v>
      </c>
      <c r="L11" s="38"/>
      <c r="M11" s="30"/>
      <c r="N11" s="30"/>
      <c r="Q11" s="31"/>
      <c r="R11" s="31"/>
      <c r="S11" s="31"/>
    </row>
    <row r="12" spans="1:19" s="29" customFormat="1" ht="52.5" customHeight="1" x14ac:dyDescent="0.3">
      <c r="A12" s="36" t="s">
        <v>730</v>
      </c>
      <c r="B12" s="51">
        <v>5.91</v>
      </c>
      <c r="C12" s="41" t="s">
        <v>716</v>
      </c>
      <c r="D12" s="41" t="s">
        <v>285</v>
      </c>
      <c r="E12" s="42" t="s">
        <v>306</v>
      </c>
      <c r="F12" s="40">
        <v>45414</v>
      </c>
      <c r="G12" s="69" t="s">
        <v>717</v>
      </c>
      <c r="H12" s="41">
        <v>32</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149" priority="5">
      <formula>$F1="VALOR INCONSISTENTE"</formula>
    </cfRule>
  </conditionalFormatting>
  <conditionalFormatting sqref="A9:J35">
    <cfRule type="expression" dxfId="14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7"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4CBF4-C7DC-4F40-90F0-4ADAFD43EB11}">
  <sheetPr codeName="Planilha94">
    <pageSetUpPr fitToPage="1"/>
  </sheetPr>
  <dimension ref="A1:S18"/>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230</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6.2679999999999998</v>
      </c>
      <c r="B5" s="138">
        <f>IFERROR(MEDIAN(B7:B1048576),0)</f>
        <v>5.5</v>
      </c>
      <c r="C5" s="138"/>
      <c r="D5" s="138">
        <f>IFERROR(AVERAGEIFS(B7:B1048576,B7:B1048576,"&lt;"&amp;(A5+IFERROR(_xlfn.STDEV.S(B7:B1048576),0)),B7:B1048576,"&gt;"&amp;(A5-IFERROR(_xlfn.STDEV.S(B7:B1048576),0))),0)</f>
        <v>5.5674999999999999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731</v>
      </c>
      <c r="B9" s="51">
        <v>4.9000000000000004</v>
      </c>
      <c r="C9" s="41" t="s">
        <v>276</v>
      </c>
      <c r="D9" s="41" t="s">
        <v>272</v>
      </c>
      <c r="E9" s="42" t="s">
        <v>416</v>
      </c>
      <c r="F9" s="40">
        <v>45336</v>
      </c>
      <c r="G9" s="69" t="s">
        <v>696</v>
      </c>
      <c r="H9" s="41">
        <v>5</v>
      </c>
      <c r="I9" s="41">
        <v>2024</v>
      </c>
      <c r="J9" s="43" t="s">
        <v>279</v>
      </c>
      <c r="L9" s="38"/>
      <c r="M9" s="30"/>
      <c r="N9" s="30"/>
      <c r="Q9" s="31"/>
      <c r="R9" s="31"/>
      <c r="S9" s="31"/>
    </row>
    <row r="10" spans="1:19" s="29" customFormat="1" ht="52.5" customHeight="1" x14ac:dyDescent="0.3">
      <c r="A10" s="36" t="s">
        <v>732</v>
      </c>
      <c r="B10" s="51">
        <v>5.5</v>
      </c>
      <c r="C10" s="41" t="s">
        <v>276</v>
      </c>
      <c r="D10" s="41" t="s">
        <v>272</v>
      </c>
      <c r="E10" s="42" t="s">
        <v>421</v>
      </c>
      <c r="F10" s="40">
        <v>45551</v>
      </c>
      <c r="G10" s="69" t="s">
        <v>733</v>
      </c>
      <c r="H10" s="41">
        <v>13</v>
      </c>
      <c r="I10" s="41">
        <v>2024</v>
      </c>
      <c r="J10" s="43" t="s">
        <v>279</v>
      </c>
      <c r="L10" s="38"/>
      <c r="M10" s="30"/>
      <c r="N10" s="30"/>
      <c r="Q10" s="31"/>
      <c r="R10" s="31"/>
      <c r="S10" s="31"/>
    </row>
    <row r="11" spans="1:19" s="29" customFormat="1" ht="52.5" customHeight="1" x14ac:dyDescent="0.3">
      <c r="A11" s="36" t="s">
        <v>734</v>
      </c>
      <c r="B11" s="51">
        <v>4.37</v>
      </c>
      <c r="C11" s="41" t="s">
        <v>276</v>
      </c>
      <c r="D11" s="41" t="s">
        <v>272</v>
      </c>
      <c r="E11" s="42" t="s">
        <v>282</v>
      </c>
      <c r="F11" s="40">
        <v>45358</v>
      </c>
      <c r="G11" s="69" t="s">
        <v>505</v>
      </c>
      <c r="H11" s="41">
        <v>1</v>
      </c>
      <c r="I11" s="41">
        <v>2024</v>
      </c>
      <c r="J11" s="43" t="s">
        <v>279</v>
      </c>
      <c r="L11" s="38"/>
      <c r="M11" s="30"/>
      <c r="N11" s="30"/>
      <c r="Q11" s="31"/>
      <c r="R11" s="31"/>
      <c r="S11" s="31"/>
    </row>
    <row r="12" spans="1:19" s="29" customFormat="1" ht="52.5" customHeight="1" x14ac:dyDescent="0.3">
      <c r="A12" s="36" t="s">
        <v>735</v>
      </c>
      <c r="B12" s="51">
        <v>7.5</v>
      </c>
      <c r="C12" s="41" t="s">
        <v>284</v>
      </c>
      <c r="D12" s="41" t="s">
        <v>285</v>
      </c>
      <c r="E12" s="42" t="s">
        <v>332</v>
      </c>
      <c r="F12" s="40">
        <v>45448</v>
      </c>
      <c r="G12" s="69" t="s">
        <v>695</v>
      </c>
      <c r="H12" s="41">
        <v>9</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1051</v>
      </c>
      <c r="B15" s="51">
        <v>9.07</v>
      </c>
      <c r="C15" s="67" t="s">
        <v>1050</v>
      </c>
      <c r="D15" s="77" t="s">
        <v>1052</v>
      </c>
      <c r="E15" s="129" t="s">
        <v>1053</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46" priority="5">
      <formula>$F1="VALOR INCONSISTENTE"</formula>
    </cfRule>
  </conditionalFormatting>
  <conditionalFormatting sqref="A9:J36">
    <cfRule type="expression" dxfId="14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81CA3-DFF6-44EF-8388-EF3F3515F8AA}">
  <sheetPr codeName="Planilha95">
    <pageSetUpPr fitToPage="1"/>
  </sheetPr>
  <dimension ref="A1:S19"/>
  <sheetViews>
    <sheetView showGridLines="0" zoomScale="80" zoomScaleNormal="80" workbookViewId="0">
      <pane ySplit="2" topLeftCell="A11" activePane="bottomLeft" state="frozen"/>
      <selection pane="bottomLeft" activeCell="A12" sqref="A12:XFD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26.230000000000004</v>
      </c>
      <c r="B5" s="138">
        <f>IFERROR(MEDIAN(B7:B1048576),0)</f>
        <v>21.490000000000002</v>
      </c>
      <c r="C5" s="138"/>
      <c r="D5" s="138">
        <f>IFERROR(AVERAGEIFS(B7:B1048576,B7:B1048576,"&lt;"&amp;(A5+IFERROR(_xlfn.STDEV.S(B7:B1048576),0)),B7:B1048576,"&gt;"&amp;(A5-IFERROR(_xlfn.STDEV.S(B7:B1048576),0))),0)</f>
        <v>21.025000000000002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231</v>
      </c>
      <c r="B9" s="51">
        <v>20.170000000000002</v>
      </c>
      <c r="C9" s="41" t="s">
        <v>276</v>
      </c>
      <c r="D9" s="41" t="s">
        <v>272</v>
      </c>
      <c r="E9" s="42">
        <v>7978004000198</v>
      </c>
      <c r="F9" s="40">
        <v>45467</v>
      </c>
      <c r="G9" s="69" t="s">
        <v>396</v>
      </c>
      <c r="H9" s="41">
        <v>14</v>
      </c>
      <c r="I9" s="41">
        <v>2024</v>
      </c>
      <c r="J9" s="43" t="s">
        <v>275</v>
      </c>
      <c r="L9" s="38"/>
      <c r="M9" s="30"/>
      <c r="N9" s="30"/>
      <c r="Q9" s="31"/>
      <c r="R9" s="31"/>
      <c r="S9" s="31"/>
    </row>
    <row r="10" spans="1:19" s="29" customFormat="1" ht="52.5" customHeight="1" x14ac:dyDescent="0.3">
      <c r="A10" s="36" t="s">
        <v>737</v>
      </c>
      <c r="B10" s="51">
        <v>20.95</v>
      </c>
      <c r="C10" s="41" t="s">
        <v>276</v>
      </c>
      <c r="D10" s="41" t="s">
        <v>272</v>
      </c>
      <c r="E10" s="42" t="s">
        <v>501</v>
      </c>
      <c r="F10" s="40">
        <v>45425</v>
      </c>
      <c r="G10" s="69" t="s">
        <v>432</v>
      </c>
      <c r="H10" s="41">
        <v>29</v>
      </c>
      <c r="I10" s="41">
        <v>2024</v>
      </c>
      <c r="J10" s="43" t="s">
        <v>279</v>
      </c>
      <c r="L10" s="38"/>
      <c r="M10" s="30"/>
      <c r="N10" s="30"/>
      <c r="Q10" s="31"/>
      <c r="R10" s="31"/>
      <c r="S10" s="31"/>
    </row>
    <row r="11" spans="1:19" s="29" customFormat="1" ht="52.5" customHeight="1" x14ac:dyDescent="0.3">
      <c r="A11" s="36" t="s">
        <v>738</v>
      </c>
      <c r="B11" s="51">
        <v>21.98</v>
      </c>
      <c r="C11" s="41" t="s">
        <v>334</v>
      </c>
      <c r="D11" s="41" t="s">
        <v>272</v>
      </c>
      <c r="E11" s="42" t="s">
        <v>576</v>
      </c>
      <c r="F11" s="40">
        <v>45447</v>
      </c>
      <c r="G11" s="69" t="s">
        <v>653</v>
      </c>
      <c r="H11" s="41">
        <v>11</v>
      </c>
      <c r="I11" s="41">
        <v>2024</v>
      </c>
      <c r="J11" s="43" t="s">
        <v>279</v>
      </c>
      <c r="L11" s="38"/>
      <c r="M11" s="30"/>
      <c r="N11" s="30"/>
      <c r="Q11" s="31"/>
      <c r="R11" s="31"/>
      <c r="S11" s="31"/>
    </row>
    <row r="12" spans="1:19" s="29" customFormat="1" ht="52.5" customHeight="1" x14ac:dyDescent="0.3">
      <c r="A12" s="36" t="s">
        <v>739</v>
      </c>
      <c r="B12" s="51">
        <v>21</v>
      </c>
      <c r="C12" s="41" t="s">
        <v>378</v>
      </c>
      <c r="D12" s="41" t="s">
        <v>272</v>
      </c>
      <c r="E12" s="42" t="s">
        <v>294</v>
      </c>
      <c r="F12" s="40">
        <v>45390</v>
      </c>
      <c r="G12" s="69" t="s">
        <v>740</v>
      </c>
      <c r="H12" s="41">
        <v>7</v>
      </c>
      <c r="I12" s="41">
        <v>2024</v>
      </c>
      <c r="J12" s="43" t="s">
        <v>275</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1054</v>
      </c>
      <c r="B15" s="51">
        <v>38.79</v>
      </c>
      <c r="C15" s="67" t="s">
        <v>1050</v>
      </c>
      <c r="D15" s="77" t="s">
        <v>1055</v>
      </c>
      <c r="E15" s="139" t="s">
        <v>1056</v>
      </c>
      <c r="F15" s="130"/>
      <c r="G15" s="32"/>
      <c r="H15" s="32"/>
      <c r="I15" s="32"/>
      <c r="J15" s="32"/>
      <c r="L15" s="75"/>
      <c r="M15" s="35"/>
      <c r="N15" s="35"/>
      <c r="Q15" s="34"/>
      <c r="R15" s="34"/>
      <c r="S15" s="34"/>
    </row>
    <row r="16" spans="1:19" s="33" customFormat="1" ht="54" customHeight="1" x14ac:dyDescent="0.35">
      <c r="A16" s="36" t="s">
        <v>1057</v>
      </c>
      <c r="B16" s="51">
        <v>34.49</v>
      </c>
      <c r="C16" s="67" t="s">
        <v>1050</v>
      </c>
      <c r="D16" s="77" t="s">
        <v>1058</v>
      </c>
      <c r="E16" s="139" t="s">
        <v>1059</v>
      </c>
      <c r="F16" s="14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43" priority="5">
      <formula>$F1="VALOR INCONSISTENTE"</formula>
    </cfRule>
  </conditionalFormatting>
  <conditionalFormatting sqref="A15:D15 G15:J15 A16:J37 A9:J14">
    <cfRule type="expression" dxfId="14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1" priority="3">
      <formula>$F4="VALOR INCONSISTENTE"</formula>
    </cfRule>
  </conditionalFormatting>
  <conditionalFormatting sqref="E15:F15">
    <cfRule type="expression" dxfId="140"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atacadaodamanicure.com.br/detergente-enzimatico-1-litro%3Futm_source%3Dgoogle%26utm_medium%3DShopping%26utm_campaign%3Ddetergente-enzimatico-1-litro%26inStock%23derivacao%3D8&amp;rct=j&amp;q=&amp;esrc=s&amp;opi=95576897&amp;sa=U&amp;ved=0ahUKEwidpfnDw52LAxX6qpUCHYuRJikQgOUECN8G&amp;usg=AOvVaw1fFvsKfmapEPdIJoQUZd3r" xr:uid="{9D00507E-85DA-4541-88F3-E2F3E0A6A299}"/>
    <hyperlink ref="E16" r:id="rId2" display="https://www.google.com/url?url=https://www.dannycosmeticos.com.br/detergente-enzimatico-com-3-enzimas-asfer-1000ml/p%3Fidsku%3D640905%26srsltid%3DAfmBOoqKfjNL5t8DalOSnfJ1hV7JCSlIuh5sfxVxva1ervxT-frpNVLzIM0&amp;rct=j&amp;q=&amp;esrc=s&amp;opi=95576897&amp;sa=U&amp;ved=0ahUKEwidpfnDw52LAxX6qpUCHYuRJikQguUECIUH&amp;usg=AOvVaw3PAmBSyOvHtBxp6xHhR9I1" xr:uid="{F5A30211-6CB3-4131-BD6E-09351896459C}"/>
  </hyperlinks>
  <pageMargins left="0.4" right="0.4" top="0.6" bottom="0.6" header="0.31496062000000002" footer="0.31496062000000002"/>
  <pageSetup paperSize="9" scale="54" fitToHeight="0" orientation="landscape" cellComments="atEnd" r:id="rId3"/>
  <drawing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FFCB4-0F6A-4E6D-97B1-68B65E61FAB8}">
  <sheetPr codeName="Planilha96">
    <pageSetUpPr fitToPage="1"/>
  </sheetPr>
  <dimension ref="A1:S16"/>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59.050000000000004</v>
      </c>
      <c r="B5" s="138">
        <f>IFERROR(MEDIAN(B7:B1048576),0)</f>
        <v>53.65</v>
      </c>
      <c r="C5" s="138"/>
      <c r="D5" s="138">
        <f>IFERROR(AVERAGEIFS(B7:B1048576,B7:B1048576,"&lt;"&amp;(A5+IFERROR(_xlfn.STDEV.S(B7:B1048576),0)),B7:B1048576,"&gt;"&amp;(A5-IFERROR(_xlfn.STDEV.S(B7:B1048576),0))),0)</f>
        <v>48.575000000000003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1388</v>
      </c>
      <c r="B9" s="51">
        <v>43.5</v>
      </c>
      <c r="C9" s="41" t="s">
        <v>288</v>
      </c>
      <c r="D9" s="41" t="s">
        <v>558</v>
      </c>
      <c r="E9" s="42">
        <v>45812327000104</v>
      </c>
      <c r="F9" s="40">
        <v>45579</v>
      </c>
      <c r="G9" s="69" t="s">
        <v>1389</v>
      </c>
      <c r="H9" s="41">
        <v>1.5814905900062E+16</v>
      </c>
      <c r="I9" s="41">
        <v>2024</v>
      </c>
      <c r="J9" s="43" t="s">
        <v>559</v>
      </c>
      <c r="L9" s="38"/>
      <c r="M9" s="30"/>
      <c r="N9" s="30"/>
      <c r="Q9" s="31"/>
      <c r="R9" s="31"/>
      <c r="S9" s="31"/>
    </row>
    <row r="10" spans="1:19" s="29" customFormat="1" ht="52.5" customHeight="1" x14ac:dyDescent="0.3">
      <c r="A10" s="36" t="s">
        <v>1392</v>
      </c>
      <c r="B10" s="51">
        <v>53.65</v>
      </c>
      <c r="C10" s="41" t="s">
        <v>288</v>
      </c>
      <c r="D10" s="41" t="s">
        <v>558</v>
      </c>
      <c r="E10" s="42">
        <v>45812327000104</v>
      </c>
      <c r="F10" s="40">
        <v>45583</v>
      </c>
      <c r="G10" s="69" t="s">
        <v>1393</v>
      </c>
      <c r="H10" s="41">
        <v>1.5406905900302E+16</v>
      </c>
      <c r="I10" s="41">
        <v>2024</v>
      </c>
      <c r="J10" s="43" t="s">
        <v>559</v>
      </c>
      <c r="L10" s="38"/>
      <c r="M10" s="30"/>
      <c r="N10" s="30"/>
      <c r="Q10" s="31"/>
      <c r="R10" s="31"/>
      <c r="S10" s="31"/>
    </row>
    <row r="11" spans="1:19" s="29" customFormat="1" ht="52.5" customHeight="1" x14ac:dyDescent="0.3">
      <c r="A11" s="36" t="s">
        <v>1390</v>
      </c>
      <c r="B11" s="51">
        <v>80</v>
      </c>
      <c r="C11" s="41" t="s">
        <v>288</v>
      </c>
      <c r="D11" s="41" t="s">
        <v>558</v>
      </c>
      <c r="E11" s="42">
        <v>11301724000191</v>
      </c>
      <c r="F11" s="40">
        <v>45645</v>
      </c>
      <c r="G11" s="69" t="s">
        <v>1391</v>
      </c>
      <c r="H11" s="41">
        <v>1.5304605900182E+16</v>
      </c>
      <c r="I11" s="41">
        <v>2024</v>
      </c>
      <c r="J11" s="43" t="s">
        <v>559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2" t="s">
        <v>49</v>
      </c>
      <c r="E15" s="122"/>
      <c r="F15" s="123"/>
      <c r="G15" s="37"/>
      <c r="H15" s="37"/>
      <c r="I15" s="37"/>
      <c r="J15" s="37"/>
      <c r="L15" s="38"/>
      <c r="M15" s="30"/>
      <c r="N15" s="30"/>
      <c r="Q15" s="31"/>
      <c r="R15" s="31"/>
      <c r="S15" s="31"/>
    </row>
    <row r="16" spans="1:19" s="29" customFormat="1" ht="54" customHeight="1" x14ac:dyDescent="0.3">
      <c r="A16" s="39" t="s">
        <v>27</v>
      </c>
      <c r="B16" s="51"/>
      <c r="C16" s="52"/>
      <c r="D16" s="124"/>
      <c r="E16" s="125"/>
      <c r="F16" s="126"/>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
    <cfRule type="expression" dxfId="139" priority="7">
      <formula>$F1="VALOR INCONSISTENTE"</formula>
    </cfRule>
  </conditionalFormatting>
  <conditionalFormatting sqref="A12:J32">
    <cfRule type="expression" dxfId="138" priority="6">
      <formula>AND(A12&lt;&gt;"",MOD(ROW(),2)=0,$A12&lt;&gt;"PESQUISA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conditionalFormatting sqref="F4">
    <cfRule type="expression" dxfId="137" priority="5">
      <formula>$F4="VALOR INCONSISTENTE"</formula>
    </cfRule>
  </conditionalFormatting>
  <conditionalFormatting sqref="F9:F11">
    <cfRule type="expression" dxfId="136" priority="2">
      <formula>$F9="VALOR INCONSISTENTE"</formula>
    </cfRule>
  </conditionalFormatting>
  <conditionalFormatting sqref="A9:J11">
    <cfRule type="expression" dxfId="135"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ACD67-C27D-404D-9A5C-989A74BF5B35}">
  <sheetPr codeName="Planilha97">
    <pageSetUpPr fitToPage="1"/>
  </sheetPr>
  <dimension ref="A1:S19"/>
  <sheetViews>
    <sheetView showGridLines="0" zoomScale="80" zoomScaleNormal="80" workbookViewId="0">
      <pane ySplit="2" topLeftCell="A3" activePane="bottomLeft" state="frozen"/>
      <selection pane="bottomLeft" activeCell="A11" sqref="A11:J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233</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0.48166666666666663</v>
      </c>
      <c r="B5" s="138">
        <f>IFERROR(MEDIAN(B7:B1048576),0)</f>
        <v>0.31999999999999995</v>
      </c>
      <c r="C5" s="138"/>
      <c r="D5" s="138">
        <f>IFERROR(AVERAGEIFS(B7:B1048576,B7:B1048576,"&lt;"&amp;(A5+IFERROR(_xlfn.STDEV.S(B7:B1048576),0)),B7:B1048576,"&gt;"&amp;(A5-IFERROR(_xlfn.STDEV.S(B7:B1048576),0))),0)</f>
        <v>0.36799999999999999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1410</v>
      </c>
      <c r="B9" s="51">
        <v>0.23</v>
      </c>
      <c r="C9" s="41" t="s">
        <v>276</v>
      </c>
      <c r="D9" s="41" t="s">
        <v>272</v>
      </c>
      <c r="E9" s="42">
        <v>48346978000136</v>
      </c>
      <c r="F9" s="40">
        <v>45355</v>
      </c>
      <c r="G9" s="69" t="s">
        <v>597</v>
      </c>
      <c r="H9" s="41">
        <v>9</v>
      </c>
      <c r="I9" s="41">
        <v>2024</v>
      </c>
      <c r="J9" s="43" t="s">
        <v>279</v>
      </c>
      <c r="L9" s="38"/>
      <c r="M9" s="30"/>
      <c r="N9" s="30"/>
      <c r="Q9" s="31"/>
      <c r="R9" s="31"/>
      <c r="S9" s="31"/>
    </row>
    <row r="10" spans="1:19" s="29" customFormat="1" ht="52.5" customHeight="1" x14ac:dyDescent="0.3">
      <c r="A10" s="36" t="s">
        <v>1411</v>
      </c>
      <c r="B10" s="51">
        <v>0.26</v>
      </c>
      <c r="C10" s="41" t="s">
        <v>276</v>
      </c>
      <c r="D10" s="41" t="s">
        <v>272</v>
      </c>
      <c r="E10" s="42">
        <v>36757380000150</v>
      </c>
      <c r="F10" s="40">
        <v>45639</v>
      </c>
      <c r="G10" s="69" t="s">
        <v>1412</v>
      </c>
      <c r="H10" s="41">
        <v>43</v>
      </c>
      <c r="I10" s="41">
        <v>2024</v>
      </c>
      <c r="J10" s="43" t="s">
        <v>279</v>
      </c>
      <c r="L10" s="38"/>
      <c r="M10" s="30"/>
      <c r="N10" s="30"/>
      <c r="Q10" s="31"/>
      <c r="R10" s="31"/>
      <c r="S10" s="31"/>
    </row>
    <row r="11" spans="1:19" s="29" customFormat="1" ht="52.5" customHeight="1" x14ac:dyDescent="0.3">
      <c r="A11" s="36" t="s">
        <v>1413</v>
      </c>
      <c r="B11" s="51">
        <v>0.28999999999999998</v>
      </c>
      <c r="C11" s="41" t="s">
        <v>276</v>
      </c>
      <c r="D11" s="41" t="s">
        <v>272</v>
      </c>
      <c r="E11" s="42">
        <v>11145401000156</v>
      </c>
      <c r="F11" s="40">
        <v>45596</v>
      </c>
      <c r="G11" s="69" t="s">
        <v>498</v>
      </c>
      <c r="H11" s="41">
        <v>8</v>
      </c>
      <c r="I11" s="41">
        <v>2024</v>
      </c>
      <c r="J11" s="43" t="s">
        <v>279</v>
      </c>
      <c r="L11" s="38"/>
      <c r="M11" s="30"/>
      <c r="N11" s="30"/>
      <c r="Q11" s="31"/>
      <c r="R11" s="31"/>
      <c r="S11" s="31"/>
    </row>
    <row r="12" spans="1:19" s="29" customFormat="1" ht="52.5" customHeight="1" x14ac:dyDescent="0.3">
      <c r="A12" s="36" t="s">
        <v>1275</v>
      </c>
      <c r="B12" s="51">
        <v>0.35</v>
      </c>
      <c r="C12" s="41" t="s">
        <v>173</v>
      </c>
      <c r="D12" s="41" t="s">
        <v>301</v>
      </c>
      <c r="E12" s="42">
        <v>27105456000172</v>
      </c>
      <c r="F12" s="40">
        <v>45365</v>
      </c>
      <c r="G12" s="69" t="s">
        <v>803</v>
      </c>
      <c r="H12" s="41" t="s">
        <v>804</v>
      </c>
      <c r="I12" s="41">
        <v>2024</v>
      </c>
      <c r="J12" s="43" t="s">
        <v>303</v>
      </c>
      <c r="L12" s="38"/>
      <c r="M12" s="30"/>
      <c r="N12" s="30"/>
      <c r="Q12" s="31"/>
      <c r="R12" s="31"/>
      <c r="S12" s="31"/>
    </row>
    <row r="13" spans="1:19" s="29" customFormat="1" ht="52.5" customHeight="1" x14ac:dyDescent="0.3">
      <c r="A13" s="36" t="s">
        <v>1276</v>
      </c>
      <c r="B13" s="51">
        <v>0.71</v>
      </c>
      <c r="C13" s="41" t="s">
        <v>484</v>
      </c>
      <c r="D13" s="41" t="s">
        <v>301</v>
      </c>
      <c r="E13" s="42">
        <v>11145401000156</v>
      </c>
      <c r="F13" s="40">
        <v>45363</v>
      </c>
      <c r="G13" s="69" t="s">
        <v>720</v>
      </c>
      <c r="H13" s="41" t="s">
        <v>721</v>
      </c>
      <c r="I13" s="41" t="s">
        <v>559</v>
      </c>
      <c r="J13" s="43" t="s">
        <v>303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1061</v>
      </c>
      <c r="B16" s="51">
        <v>1.05</v>
      </c>
      <c r="C16" s="67" t="s">
        <v>1060</v>
      </c>
      <c r="D16" s="77" t="s">
        <v>935</v>
      </c>
      <c r="E16" s="139" t="s">
        <v>1062</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34" priority="5">
      <formula>$F1="VALOR INCONSISTENTE"</formula>
    </cfRule>
  </conditionalFormatting>
  <conditionalFormatting sqref="A17:J37 A9:J15 A16:D16 G16:J16">
    <cfRule type="expression" dxfId="13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32" priority="3">
      <formula>$F4="VALOR INCONSISTENTE"</formula>
    </cfRule>
  </conditionalFormatting>
  <conditionalFormatting sqref="E16:F16">
    <cfRule type="expression" dxfId="131" priority="2">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display="https://www.google.com/url?url=https://www.santaapolonia.com.br/produtos/escova-ginecologica-cervical-esteril--369400%3Fsrsltid%3DAfmBOoo9kvFEG_ZvAq3X8v8MiRYR4UzragblT3XbsP5F8zhbuWrplhUSDWs&amp;rct=j&amp;q=&amp;esrc=s&amp;opi=95576897&amp;sa=U&amp;ved=0ahUKEwj7gunVw52LAxWerpUCHSQSMAoQgOUECJgG&amp;usg=AOvVaw3DVMy4tzR5pgZC5LxzxpKH" xr:uid="{2810FAE8-DCDC-4FE8-AEF9-A4B7D67DA2E5}"/>
  </hyperlinks>
  <pageMargins left="0.4" right="0.4" top="0.6" bottom="0.6" header="0.31496062000000002" footer="0.31496062000000002"/>
  <pageSetup paperSize="9" scale="54" fitToHeight="0" orientation="landscape" cellComments="atEnd" r:id="rId2"/>
  <drawing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11E24-CFF1-4DB1-80FF-62FBFCA30B68}">
  <sheetPr codeName="Planilha98">
    <pageSetUpPr fitToPage="1"/>
  </sheetPr>
  <dimension ref="A1:S18"/>
  <sheetViews>
    <sheetView showGridLines="0" zoomScale="80" zoomScaleNormal="80" workbookViewId="0">
      <pane ySplit="2" topLeftCell="A3" activePane="bottomLeft" state="frozen"/>
      <selection pane="bottomLeft" activeCell="A14" sqref="A14"/>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234</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70.33</v>
      </c>
      <c r="B5" s="138">
        <f>IFERROR(MEDIAN(B7:B1048576),0)</f>
        <v>64.25</v>
      </c>
      <c r="C5" s="138"/>
      <c r="D5" s="138">
        <f>IFERROR(AVERAGEIFS(B7:B1048576,B7:B1048576,"&lt;"&amp;(A5+IFERROR(_xlfn.STDEV.S(B7:B1048576),0)),B7:B1048576,"&gt;"&amp;(A5-IFERROR(_xlfn.STDEV.S(B7:B1048576),0))),0)</f>
        <v>69.55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747</v>
      </c>
      <c r="B9" s="51">
        <v>64.25</v>
      </c>
      <c r="C9" s="41" t="s">
        <v>276</v>
      </c>
      <c r="D9" s="41" t="s">
        <v>272</v>
      </c>
      <c r="E9" s="42" t="s">
        <v>298</v>
      </c>
      <c r="F9" s="40">
        <v>45387</v>
      </c>
      <c r="G9" s="69" t="s">
        <v>440</v>
      </c>
      <c r="H9" s="41">
        <v>11</v>
      </c>
      <c r="I9" s="41">
        <v>2024</v>
      </c>
      <c r="J9" s="43" t="s">
        <v>538</v>
      </c>
      <c r="L9" s="38"/>
      <c r="M9" s="30"/>
      <c r="N9" s="30"/>
      <c r="Q9" s="31"/>
      <c r="R9" s="31"/>
      <c r="S9" s="31"/>
    </row>
    <row r="10" spans="1:19" s="29" customFormat="1" ht="52.5" customHeight="1" x14ac:dyDescent="0.3">
      <c r="A10" s="36" t="s">
        <v>748</v>
      </c>
      <c r="B10" s="51">
        <v>83.2</v>
      </c>
      <c r="C10" s="41" t="s">
        <v>276</v>
      </c>
      <c r="D10" s="41" t="s">
        <v>272</v>
      </c>
      <c r="E10" s="42" t="s">
        <v>480</v>
      </c>
      <c r="F10" s="40">
        <v>45390</v>
      </c>
      <c r="G10" s="69" t="s">
        <v>528</v>
      </c>
      <c r="H10" s="41">
        <v>17</v>
      </c>
      <c r="I10" s="41">
        <v>2024</v>
      </c>
      <c r="J10" s="43" t="s">
        <v>275</v>
      </c>
      <c r="L10" s="38"/>
      <c r="M10" s="30"/>
      <c r="N10" s="30"/>
      <c r="Q10" s="31"/>
      <c r="R10" s="31"/>
      <c r="S10" s="31"/>
    </row>
    <row r="11" spans="1:19" s="29" customFormat="1" ht="52.5" customHeight="1" x14ac:dyDescent="0.3">
      <c r="A11" s="36" t="s">
        <v>749</v>
      </c>
      <c r="B11" s="51">
        <v>57</v>
      </c>
      <c r="C11" s="41" t="s">
        <v>276</v>
      </c>
      <c r="D11" s="41" t="s">
        <v>272</v>
      </c>
      <c r="E11" s="42" t="s">
        <v>636</v>
      </c>
      <c r="F11" s="40">
        <v>45379</v>
      </c>
      <c r="G11" s="69" t="s">
        <v>475</v>
      </c>
      <c r="H11" s="41">
        <v>90003</v>
      </c>
      <c r="I11" s="41">
        <v>2024</v>
      </c>
      <c r="J11" s="43" t="s">
        <v>279</v>
      </c>
      <c r="L11" s="38"/>
      <c r="M11" s="30"/>
      <c r="N11" s="30"/>
      <c r="Q11" s="31"/>
      <c r="R11" s="31"/>
      <c r="S11" s="31"/>
    </row>
    <row r="12" spans="1:19" s="29" customFormat="1" ht="52.5" customHeight="1" x14ac:dyDescent="0.3">
      <c r="A12" s="36" t="s">
        <v>749</v>
      </c>
      <c r="B12" s="51">
        <v>86</v>
      </c>
      <c r="C12" s="41" t="s">
        <v>276</v>
      </c>
      <c r="D12" s="41" t="s">
        <v>272</v>
      </c>
      <c r="E12" s="42" t="s">
        <v>298</v>
      </c>
      <c r="F12" s="40">
        <v>45482</v>
      </c>
      <c r="G12" s="69" t="s">
        <v>414</v>
      </c>
      <c r="H12" s="41">
        <v>69</v>
      </c>
      <c r="I12" s="41">
        <v>2024</v>
      </c>
      <c r="J12" s="43" t="s">
        <v>279</v>
      </c>
      <c r="L12" s="38"/>
      <c r="M12" s="30"/>
      <c r="N12" s="30"/>
      <c r="Q12" s="31"/>
      <c r="R12" s="31"/>
      <c r="S12" s="31"/>
    </row>
    <row r="13" spans="1:19" s="29" customFormat="1" ht="52.5" customHeight="1" x14ac:dyDescent="0.3">
      <c r="A13" s="36" t="s">
        <v>750</v>
      </c>
      <c r="B13" s="51">
        <v>61.2</v>
      </c>
      <c r="C13" s="41" t="s">
        <v>276</v>
      </c>
      <c r="D13" s="41" t="s">
        <v>272</v>
      </c>
      <c r="E13" s="42" t="s">
        <v>381</v>
      </c>
      <c r="F13" s="40">
        <v>45545</v>
      </c>
      <c r="G13" s="69" t="s">
        <v>651</v>
      </c>
      <c r="H13" s="41">
        <v>17</v>
      </c>
      <c r="I13" s="41">
        <v>2024</v>
      </c>
      <c r="J13" s="43" t="s">
        <v>279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30" priority="5">
      <formula>$F1="VALOR INCONSISTENTE"</formula>
    </cfRule>
  </conditionalFormatting>
  <conditionalFormatting sqref="A9:J36">
    <cfRule type="expression" dxfId="12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8"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E02BC-F112-46B0-A038-40360690C8C5}">
  <sheetPr codeName="Planilha99">
    <pageSetUpPr fitToPage="1"/>
  </sheetPr>
  <dimension ref="A1:S20"/>
  <sheetViews>
    <sheetView showGridLines="0" zoomScale="80" zoomScaleNormal="80" workbookViewId="0">
      <pane ySplit="2" topLeftCell="A3" activePane="bottomLeft" state="frozen"/>
      <selection pane="bottomLeft" activeCell="B16" sqref="B1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235</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8.1514285714285712</v>
      </c>
      <c r="B5" s="138">
        <f>IFERROR(MEDIAN(B7:B1048576),0)</f>
        <v>7.94</v>
      </c>
      <c r="C5" s="138"/>
      <c r="D5" s="138">
        <f>IFERROR(AVERAGEIFS(B7:B1048576,B7:B1048576,"&lt;"&amp;(A5+IFERROR(_xlfn.STDEV.S(B7:B1048576),0)),B7:B1048576,"&gt;"&amp;(A5-IFERROR(_xlfn.STDEV.S(B7:B1048576),0))),0)</f>
        <v>7.82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751</v>
      </c>
      <c r="B9" s="51">
        <v>7.99</v>
      </c>
      <c r="C9" s="41" t="s">
        <v>276</v>
      </c>
      <c r="D9" s="41" t="s">
        <v>272</v>
      </c>
      <c r="E9" s="42" t="s">
        <v>448</v>
      </c>
      <c r="F9" s="40">
        <v>45364</v>
      </c>
      <c r="G9" s="69" t="s">
        <v>752</v>
      </c>
      <c r="H9" s="41">
        <v>5</v>
      </c>
      <c r="I9" s="41">
        <v>2024</v>
      </c>
      <c r="J9" s="43" t="s">
        <v>279</v>
      </c>
      <c r="L9" s="38"/>
      <c r="M9" s="30"/>
      <c r="N9" s="30"/>
      <c r="Q9" s="31"/>
      <c r="R9" s="31"/>
      <c r="S9" s="31"/>
    </row>
    <row r="10" spans="1:19" s="29" customFormat="1" ht="52.5" customHeight="1" x14ac:dyDescent="0.3">
      <c r="A10" s="36" t="s">
        <v>753</v>
      </c>
      <c r="B10" s="51">
        <v>7.8</v>
      </c>
      <c r="C10" s="41" t="s">
        <v>276</v>
      </c>
      <c r="D10" s="41" t="s">
        <v>272</v>
      </c>
      <c r="E10" s="42" t="s">
        <v>536</v>
      </c>
      <c r="F10" s="40">
        <v>45355</v>
      </c>
      <c r="G10" s="69" t="s">
        <v>529</v>
      </c>
      <c r="H10" s="41">
        <v>7</v>
      </c>
      <c r="I10" s="41">
        <v>2024</v>
      </c>
      <c r="J10" s="43" t="s">
        <v>279</v>
      </c>
      <c r="L10" s="38"/>
      <c r="M10" s="30"/>
      <c r="N10" s="30"/>
      <c r="Q10" s="31"/>
      <c r="R10" s="31"/>
      <c r="S10" s="31"/>
    </row>
    <row r="11" spans="1:19" s="29" customFormat="1" ht="52.5" customHeight="1" x14ac:dyDescent="0.3">
      <c r="A11" s="36" t="s">
        <v>754</v>
      </c>
      <c r="B11" s="51">
        <v>7.1</v>
      </c>
      <c r="C11" s="41" t="s">
        <v>334</v>
      </c>
      <c r="D11" s="41" t="s">
        <v>272</v>
      </c>
      <c r="E11" s="42" t="s">
        <v>404</v>
      </c>
      <c r="F11" s="40">
        <v>45558</v>
      </c>
      <c r="G11" s="69" t="s">
        <v>594</v>
      </c>
      <c r="H11" s="41">
        <v>19</v>
      </c>
      <c r="I11" s="41">
        <v>2024</v>
      </c>
      <c r="J11" s="43" t="s">
        <v>279</v>
      </c>
      <c r="L11" s="38"/>
      <c r="M11" s="30"/>
      <c r="N11" s="30"/>
      <c r="Q11" s="31"/>
      <c r="R11" s="31"/>
      <c r="S11" s="31"/>
    </row>
    <row r="12" spans="1:19" s="29" customFormat="1" ht="52.5" customHeight="1" x14ac:dyDescent="0.3">
      <c r="A12" s="36" t="s">
        <v>755</v>
      </c>
      <c r="B12" s="51">
        <v>9.18</v>
      </c>
      <c r="C12" s="41" t="s">
        <v>276</v>
      </c>
      <c r="D12" s="41" t="s">
        <v>272</v>
      </c>
      <c r="E12" s="42" t="s">
        <v>450</v>
      </c>
      <c r="F12" s="40">
        <v>45433</v>
      </c>
      <c r="G12" s="69" t="s">
        <v>341</v>
      </c>
      <c r="H12" s="41">
        <v>11</v>
      </c>
      <c r="I12" s="41">
        <v>2024</v>
      </c>
      <c r="J12" s="43" t="s">
        <v>279</v>
      </c>
      <c r="L12" s="38"/>
      <c r="M12" s="30"/>
      <c r="N12" s="30"/>
      <c r="Q12" s="31"/>
      <c r="R12" s="31"/>
      <c r="S12" s="31"/>
    </row>
    <row r="13" spans="1:19" s="29" customFormat="1" ht="52.5" customHeight="1" x14ac:dyDescent="0.3">
      <c r="A13" s="36" t="s">
        <v>756</v>
      </c>
      <c r="B13" s="51">
        <v>7.94</v>
      </c>
      <c r="C13" s="41" t="s">
        <v>177</v>
      </c>
      <c r="D13" s="41" t="s">
        <v>301</v>
      </c>
      <c r="E13" s="42" t="s">
        <v>472</v>
      </c>
      <c r="F13" s="40">
        <v>45425</v>
      </c>
      <c r="G13" s="69" t="s">
        <v>757</v>
      </c>
      <c r="H13" s="41" t="s">
        <v>500</v>
      </c>
      <c r="I13" s="41">
        <v>2024</v>
      </c>
      <c r="J13" s="43" t="s">
        <v>303</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1063</v>
      </c>
      <c r="B16" s="51">
        <v>7.55</v>
      </c>
      <c r="C16" s="67" t="s">
        <v>1064</v>
      </c>
      <c r="D16" s="77" t="s">
        <v>937</v>
      </c>
      <c r="E16" s="139" t="s">
        <v>1065</v>
      </c>
      <c r="F16" s="130"/>
      <c r="G16" s="32"/>
      <c r="H16" s="32"/>
      <c r="I16" s="32"/>
      <c r="J16" s="32"/>
      <c r="L16" s="75"/>
      <c r="M16" s="35"/>
      <c r="N16" s="35"/>
      <c r="Q16" s="34"/>
      <c r="R16" s="34"/>
      <c r="S16" s="34"/>
    </row>
    <row r="17" spans="1:19" s="33" customFormat="1" ht="54" customHeight="1" x14ac:dyDescent="0.35">
      <c r="A17" s="36" t="s">
        <v>1277</v>
      </c>
      <c r="B17" s="51">
        <v>9.5</v>
      </c>
      <c r="C17" s="67" t="s">
        <v>1064</v>
      </c>
      <c r="D17" s="77" t="s">
        <v>1066</v>
      </c>
      <c r="E17" s="139" t="s">
        <v>1067</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1">
    <mergeCell ref="B1:D1"/>
    <mergeCell ref="B2:D2"/>
    <mergeCell ref="B4:C4"/>
    <mergeCell ref="D4:E4"/>
    <mergeCell ref="B5:C5"/>
    <mergeCell ref="D5:E5"/>
    <mergeCell ref="D19:F19"/>
    <mergeCell ref="D20:F20"/>
    <mergeCell ref="E15:F15"/>
    <mergeCell ref="E16:F16"/>
    <mergeCell ref="E17:F17"/>
  </mergeCells>
  <conditionalFormatting sqref="F1:F3 F8:F13">
    <cfRule type="expression" dxfId="127" priority="5">
      <formula>$F1="VALOR INCONSISTENTE"</formula>
    </cfRule>
  </conditionalFormatting>
  <conditionalFormatting sqref="A9:J38">
    <cfRule type="expression" dxfId="12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5" priority="3">
      <formula>$F4="VALOR INCONSISTENTE"</formula>
    </cfRule>
  </conditionalFormatting>
  <hyperlinks>
    <hyperlink ref="E16" r:id="rId1" display="https://www.google.com/url?url=https://www.medjet.com.br/material-medico/ginecologia-e-obstetricia/fixador-celular-kolpofix-spray-100ml-kolplast%3Fparceiro%3D6961%26srsltid%3DAfmBOopw58vHilcbvcY1_hR0lj8WMVvc49KROKXGruOzMa_wTRHHcmbNF8o&amp;rct=j&amp;q=&amp;esrc=s&amp;opi=95576897&amp;sa=U&amp;ved=0ahUKEwiW96Lrw52LAxWokZUCHU54JZ4QguUECLgI&amp;usg=AOvVaw2yU9LjoEFq_1qTvI8T6RJI" xr:uid="{DD5487B3-E48C-45BE-B716-F831E8C28EA4}"/>
    <hyperlink ref="E17" r:id="rId2" display="https://www.google.com/url?url=https://www.techsulmedical.com.br/loja/produtoloja-1231517-idprod-1011-inisession-1-64b83717d52a5%3Fparceiro%3D1563&amp;rct=j&amp;q=&amp;esrc=s&amp;opi=95576897&amp;sa=U&amp;ved=0ahUKEwiW96Lrw52LAxWokZUCHU54JZ4QguUECNQI&amp;usg=AOvVaw2PFXhAIAF7IbieDH_O-QiO" xr:uid="{916A526D-0662-4049-952B-80E314DD04C3}"/>
  </hyperlinks>
  <pageMargins left="0.4" right="0.4" top="0.6" bottom="0.6" header="0.31496062000000002" footer="0.31496062000000002"/>
  <pageSetup paperSize="9" scale="54" fitToHeight="0" orientation="landscape" cellComments="atEnd" r:id="rId3"/>
  <drawing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BD1AE-11A8-440D-B686-B348EE59BEC4}">
  <sheetPr codeName="Planilha100">
    <pageSetUpPr fitToPage="1"/>
  </sheetPr>
  <dimension ref="A1:S19"/>
  <sheetViews>
    <sheetView showGridLines="0" zoomScale="80" zoomScaleNormal="80" workbookViewId="0">
      <pane ySplit="2" topLeftCell="A9"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236</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6.4549999999999992</v>
      </c>
      <c r="B5" s="138">
        <f>IFERROR(MEDIAN(B7:B1048576),0)</f>
        <v>6.6449999999999996</v>
      </c>
      <c r="C5" s="138"/>
      <c r="D5" s="138">
        <f>IFERROR(AVERAGEIFS(B7:B1048576,B7:B1048576,"&lt;"&amp;(A5+IFERROR(_xlfn.STDEV.S(B7:B1048576),0)),B7:B1048576,"&gt;"&amp;(A5-IFERROR(_xlfn.STDEV.S(B7:B1048576),0))),0)</f>
        <v>6.8733333333333322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758</v>
      </c>
      <c r="B9" s="51">
        <v>6.89</v>
      </c>
      <c r="C9" s="41" t="s">
        <v>276</v>
      </c>
      <c r="D9" s="41" t="s">
        <v>272</v>
      </c>
      <c r="E9" s="42" t="s">
        <v>373</v>
      </c>
      <c r="F9" s="40">
        <v>45467</v>
      </c>
      <c r="G9" s="69" t="s">
        <v>396</v>
      </c>
      <c r="H9" s="41">
        <v>14</v>
      </c>
      <c r="I9" s="41">
        <v>2024</v>
      </c>
      <c r="J9" s="43" t="s">
        <v>275</v>
      </c>
      <c r="L9" s="38"/>
      <c r="M9" s="30"/>
      <c r="N9" s="30"/>
      <c r="Q9" s="31"/>
      <c r="R9" s="31"/>
      <c r="S9" s="31"/>
    </row>
    <row r="10" spans="1:19" s="29" customFormat="1" ht="52.5" customHeight="1" x14ac:dyDescent="0.3">
      <c r="A10" s="36" t="s">
        <v>759</v>
      </c>
      <c r="B10" s="51">
        <v>5.42</v>
      </c>
      <c r="C10" s="41" t="s">
        <v>547</v>
      </c>
      <c r="D10" s="41" t="s">
        <v>301</v>
      </c>
      <c r="E10" s="42">
        <v>11145401000156</v>
      </c>
      <c r="F10" s="40">
        <v>45363</v>
      </c>
      <c r="G10" s="69" t="s">
        <v>720</v>
      </c>
      <c r="H10" s="41" t="s">
        <v>721</v>
      </c>
      <c r="I10" s="41" t="s">
        <v>559</v>
      </c>
      <c r="J10" s="43" t="s">
        <v>303</v>
      </c>
      <c r="L10" s="38"/>
      <c r="M10" s="30"/>
      <c r="N10" s="30"/>
      <c r="Q10" s="31"/>
      <c r="R10" s="31"/>
      <c r="S10" s="31"/>
    </row>
    <row r="11" spans="1:19" s="29" customFormat="1" ht="52.5" customHeight="1" x14ac:dyDescent="0.3">
      <c r="A11" s="36" t="s">
        <v>760</v>
      </c>
      <c r="B11" s="51">
        <v>5.16</v>
      </c>
      <c r="C11" s="41" t="s">
        <v>547</v>
      </c>
      <c r="D11" s="41" t="s">
        <v>301</v>
      </c>
      <c r="E11" s="42" t="s">
        <v>474</v>
      </c>
      <c r="F11" s="40">
        <v>45453</v>
      </c>
      <c r="G11" s="69" t="s">
        <v>761</v>
      </c>
      <c r="H11" s="41" t="s">
        <v>762</v>
      </c>
      <c r="I11" s="41">
        <v>2024</v>
      </c>
      <c r="J11" s="43" t="s">
        <v>303</v>
      </c>
      <c r="L11" s="38"/>
      <c r="M11" s="30"/>
      <c r="N11" s="30"/>
      <c r="Q11" s="31"/>
      <c r="R11" s="31"/>
      <c r="S11" s="31"/>
    </row>
    <row r="12" spans="1:19" s="29" customFormat="1" ht="52.5" customHeight="1" x14ac:dyDescent="0.3">
      <c r="A12" s="36" t="s">
        <v>763</v>
      </c>
      <c r="B12" s="51">
        <v>6.4</v>
      </c>
      <c r="C12" s="41" t="s">
        <v>339</v>
      </c>
      <c r="D12" s="41" t="s">
        <v>301</v>
      </c>
      <c r="E12" s="42" t="s">
        <v>485</v>
      </c>
      <c r="F12" s="40">
        <v>45525</v>
      </c>
      <c r="G12" s="69" t="s">
        <v>467</v>
      </c>
      <c r="H12" s="41" t="s">
        <v>680</v>
      </c>
      <c r="I12" s="41">
        <v>2024</v>
      </c>
      <c r="J12" s="43" t="s">
        <v>303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1068</v>
      </c>
      <c r="B15" s="51">
        <v>7.53</v>
      </c>
      <c r="C15" s="67" t="s">
        <v>1064</v>
      </c>
      <c r="D15" s="77" t="s">
        <v>969</v>
      </c>
      <c r="E15" s="139" t="s">
        <v>1069</v>
      </c>
      <c r="F15" s="130"/>
      <c r="G15" s="32"/>
      <c r="H15" s="32"/>
      <c r="I15" s="32"/>
      <c r="J15" s="32"/>
      <c r="L15" s="75"/>
      <c r="M15" s="35"/>
      <c r="N15" s="35"/>
      <c r="Q15" s="34"/>
      <c r="R15" s="34"/>
      <c r="S15" s="34"/>
    </row>
    <row r="16" spans="1:19" s="33" customFormat="1" ht="54" customHeight="1" x14ac:dyDescent="0.35">
      <c r="A16" s="36" t="s">
        <v>1070</v>
      </c>
      <c r="B16" s="51">
        <v>7.33</v>
      </c>
      <c r="C16" s="67" t="s">
        <v>1064</v>
      </c>
      <c r="D16" s="77" t="s">
        <v>1071</v>
      </c>
      <c r="E16" s="129" t="s">
        <v>1072</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24" priority="5">
      <formula>$F1="VALOR INCONSISTENTE"</formula>
    </cfRule>
  </conditionalFormatting>
  <conditionalFormatting sqref="A9:J37">
    <cfRule type="expression" dxfId="12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2" priority="3">
      <formula>$F4="VALOR INCONSISTENTE"</formula>
    </cfRule>
  </conditionalFormatting>
  <hyperlinks>
    <hyperlink ref="E15" r:id="rId1" display="https://www.google.com/url?url=https://www.lojaprolab.com.br/lamina-para-microscopia-fosca-cortada-c-50-unidades-92790%3Futm_source%3Dgoogle%26utm_medium%3Dfeed%26utm_campaign%3Dshopping%26srsltid%3DAfmBOorpB7CssjuVT3zficHz9GNGXVzQTVX7NE51p0pKUHChPABq8yvsmQ8&amp;rct=j&amp;q=&amp;esrc=s&amp;opi=95576897&amp;sa=U&amp;ved=0ahUKEwjooIfyw52LAxW0qJUCHe3xAgMQguUECJUG&amp;usg=AOvVaw2p7aAZA-B-lMWYkQu2mQ9O" xr:uid="{0976C578-19AA-4EC8-AA40-27BF202386F5}"/>
  </hyperlinks>
  <pageMargins left="0.4" right="0.4" top="0.6" bottom="0.6" header="0.31496062000000002" footer="0.31496062000000002"/>
  <pageSetup paperSize="9" scale="54" fitToHeight="0" orientation="landscape" cellComments="atEnd" r:id="rId2"/>
  <drawing r:id="rId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0C787-B69F-4532-B590-A2CF5E210E1F}">
  <sheetPr codeName="Planilha101">
    <pageSetUpPr fitToPage="1"/>
  </sheetPr>
  <dimension ref="A1:S18"/>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237</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1.6339999999999999</v>
      </c>
      <c r="B5" s="138">
        <f>IFERROR(MEDIAN(B7:B1048576),0)</f>
        <v>1.48</v>
      </c>
      <c r="C5" s="138"/>
      <c r="D5" s="138">
        <f>IFERROR(AVERAGEIFS(B7:B1048576,B7:B1048576,"&lt;"&amp;(A5+IFERROR(_xlfn.STDEV.S(B7:B1048576),0)),B7:B1048576,"&gt;"&amp;(A5-IFERROR(_xlfn.STDEV.S(B7:B1048576),0))),0)</f>
        <v>1.5966666666666667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764</v>
      </c>
      <c r="B9" s="51">
        <v>1.48</v>
      </c>
      <c r="C9" s="41" t="s">
        <v>276</v>
      </c>
      <c r="D9" s="41" t="s">
        <v>272</v>
      </c>
      <c r="E9" s="42" t="s">
        <v>469</v>
      </c>
      <c r="F9" s="40">
        <v>45561</v>
      </c>
      <c r="G9" s="69" t="s">
        <v>396</v>
      </c>
      <c r="H9" s="41">
        <v>22</v>
      </c>
      <c r="I9" s="41">
        <v>2024</v>
      </c>
      <c r="J9" s="43" t="s">
        <v>279</v>
      </c>
      <c r="L9" s="38"/>
      <c r="M9" s="30"/>
      <c r="N9" s="30"/>
      <c r="Q9" s="31"/>
      <c r="R9" s="31"/>
      <c r="S9" s="31"/>
    </row>
    <row r="10" spans="1:19" s="29" customFormat="1" ht="52.5" customHeight="1" x14ac:dyDescent="0.3">
      <c r="A10" s="36" t="s">
        <v>1278</v>
      </c>
      <c r="B10" s="51">
        <v>1.23</v>
      </c>
      <c r="C10" s="41" t="s">
        <v>276</v>
      </c>
      <c r="D10" s="41" t="s">
        <v>272</v>
      </c>
      <c r="E10" s="42">
        <v>37931064000116</v>
      </c>
      <c r="F10" s="40">
        <v>45589</v>
      </c>
      <c r="G10" s="69" t="s">
        <v>1279</v>
      </c>
      <c r="H10" s="41">
        <v>9</v>
      </c>
      <c r="I10" s="41">
        <v>2024</v>
      </c>
      <c r="J10" s="43" t="s">
        <v>279</v>
      </c>
      <c r="L10" s="38"/>
      <c r="M10" s="30"/>
      <c r="N10" s="30"/>
      <c r="Q10" s="31"/>
      <c r="R10" s="31"/>
      <c r="S10" s="31"/>
    </row>
    <row r="11" spans="1:19" s="29" customFormat="1" ht="52.5" customHeight="1" x14ac:dyDescent="0.3">
      <c r="A11" s="36" t="s">
        <v>766</v>
      </c>
      <c r="B11" s="51">
        <v>1.08</v>
      </c>
      <c r="C11" s="41" t="s">
        <v>288</v>
      </c>
      <c r="D11" s="41" t="s">
        <v>285</v>
      </c>
      <c r="E11" s="42" t="s">
        <v>767</v>
      </c>
      <c r="F11" s="40">
        <v>45433</v>
      </c>
      <c r="G11" s="69" t="s">
        <v>637</v>
      </c>
      <c r="H11" s="41">
        <v>11</v>
      </c>
      <c r="I11" s="41">
        <v>2024</v>
      </c>
      <c r="J11" s="43" t="s">
        <v>287</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1280</v>
      </c>
      <c r="B14" s="51">
        <v>2.08</v>
      </c>
      <c r="C14" s="67" t="s">
        <v>1064</v>
      </c>
      <c r="D14" s="77" t="s">
        <v>883</v>
      </c>
      <c r="E14" s="139" t="s">
        <v>1073</v>
      </c>
      <c r="F14" s="130"/>
      <c r="G14" s="32"/>
      <c r="H14" s="32"/>
      <c r="I14" s="32"/>
      <c r="J14" s="32"/>
      <c r="L14" s="75"/>
      <c r="M14" s="35"/>
      <c r="N14" s="35"/>
      <c r="Q14" s="34"/>
      <c r="R14" s="34"/>
      <c r="S14" s="34"/>
    </row>
    <row r="15" spans="1:19" s="33" customFormat="1" ht="54" customHeight="1" x14ac:dyDescent="0.35">
      <c r="A15" s="36" t="s">
        <v>1281</v>
      </c>
      <c r="B15" s="51">
        <v>2.2999999999999998</v>
      </c>
      <c r="C15" s="67" t="s">
        <v>1064</v>
      </c>
      <c r="D15" s="77" t="s">
        <v>1283</v>
      </c>
      <c r="E15" s="139" t="s">
        <v>1282</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1">
    <mergeCell ref="B1:D1"/>
    <mergeCell ref="B2:D2"/>
    <mergeCell ref="B4:C4"/>
    <mergeCell ref="D4:E4"/>
    <mergeCell ref="B5:C5"/>
    <mergeCell ref="D5:E5"/>
    <mergeCell ref="D17:F17"/>
    <mergeCell ref="D18:F18"/>
    <mergeCell ref="E13:F13"/>
    <mergeCell ref="E14:F14"/>
    <mergeCell ref="E15:F15"/>
  </mergeCells>
  <conditionalFormatting sqref="F1:F3 F8:F11">
    <cfRule type="expression" dxfId="121" priority="5">
      <formula>$F1="VALOR INCONSISTENTE"</formula>
    </cfRule>
  </conditionalFormatting>
  <conditionalFormatting sqref="A9:J25">
    <cfRule type="expression" dxfId="12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9" priority="3">
      <formula>$F4="VALOR INCONSISTENTE"</formula>
    </cfRule>
  </conditionalFormatting>
  <hyperlinks>
    <hyperlink ref="E14" r:id="rId1" display="https://www.google.com/url?url=https://www.paguemenos.com.br/especulo-vaginal-vagispec-descartavel-pequeno-unidade-1698d43z4337u643/p%3Fskuid%3D115906%26srsltid%3DAfmBOoqfSmBeEoTq6iAvBwZfsYyvQpepEWqRrZTXTISy8sC0FVo9BhY5UHM&amp;rct=j&amp;q=&amp;esrc=s&amp;opi=95576897&amp;sa=U&amp;ved=0ahUKEwij1Zr5w52LAxULqZUCHQ5LApUQguUECOAG&amp;usg=AOvVaw3ngaNoz2N3yNAW3Y1hadRP" xr:uid="{0F8496D1-9585-463E-84DA-0BAF2450438A}"/>
    <hyperlink ref="E15" r:id="rId2" xr:uid="{E2FFD163-AA4E-474B-A16F-F07135281BA2}"/>
  </hyperlinks>
  <pageMargins left="0.4" right="0.4" top="0.6" bottom="0.6" header="0.31496062000000002" footer="0.31496062000000002"/>
  <pageSetup paperSize="9" scale="54" fitToHeight="0" orientation="landscape" cellComments="atEnd" r:id="rId3"/>
  <drawing r:id="rId4"/>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B6E60-B2A2-4C81-AF61-FFE5E9479E0A}">
  <sheetPr codeName="Planilha102">
    <pageSetUpPr fitToPage="1"/>
  </sheetPr>
  <dimension ref="A1:S19"/>
  <sheetViews>
    <sheetView showGridLines="0" zoomScale="80" zoomScaleNormal="80" workbookViewId="0">
      <pane ySplit="2" topLeftCell="A11" activePane="bottomLeft" state="frozen"/>
      <selection pane="bottomLeft" activeCell="A13" sqref="A13:XFD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1.5499999999999998</v>
      </c>
      <c r="B5" s="138">
        <f>IFERROR(MEDIAN(B7:B1048576),0)</f>
        <v>1.375</v>
      </c>
      <c r="C5" s="138"/>
      <c r="D5" s="138">
        <f>IFERROR(AVERAGEIFS(B7:B1048576,B7:B1048576,"&lt;"&amp;(A5+IFERROR(_xlfn.STDEV.S(B7:B1048576),0)),B7:B1048576,"&gt;"&amp;(A5-IFERROR(_xlfn.STDEV.S(B7:B1048576),0))),0)</f>
        <v>1.2799999999999998</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769</v>
      </c>
      <c r="B9" s="51">
        <v>1.18</v>
      </c>
      <c r="C9" s="41" t="s">
        <v>276</v>
      </c>
      <c r="D9" s="41" t="s">
        <v>272</v>
      </c>
      <c r="E9" s="42" t="s">
        <v>544</v>
      </c>
      <c r="F9" s="40">
        <v>45378</v>
      </c>
      <c r="G9" s="69" t="s">
        <v>274</v>
      </c>
      <c r="H9" s="41">
        <v>9</v>
      </c>
      <c r="I9" s="41">
        <v>2024</v>
      </c>
      <c r="J9" s="43" t="s">
        <v>275</v>
      </c>
      <c r="L9" s="38"/>
      <c r="M9" s="30"/>
      <c r="N9" s="30"/>
      <c r="Q9" s="31"/>
      <c r="R9" s="31"/>
      <c r="S9" s="31"/>
    </row>
    <row r="10" spans="1:19" s="29" customFormat="1" ht="52.5" customHeight="1" x14ac:dyDescent="0.3">
      <c r="A10" s="36" t="s">
        <v>770</v>
      </c>
      <c r="B10" s="51">
        <v>1.25</v>
      </c>
      <c r="C10" s="41" t="s">
        <v>276</v>
      </c>
      <c r="D10" s="41" t="s">
        <v>272</v>
      </c>
      <c r="E10" s="42" t="s">
        <v>526</v>
      </c>
      <c r="F10" s="40">
        <v>45379</v>
      </c>
      <c r="G10" s="69" t="s">
        <v>475</v>
      </c>
      <c r="H10" s="41">
        <v>90003</v>
      </c>
      <c r="I10" s="41">
        <v>2024</v>
      </c>
      <c r="J10" s="43" t="s">
        <v>279</v>
      </c>
      <c r="L10" s="38"/>
      <c r="M10" s="30"/>
      <c r="N10" s="30"/>
      <c r="Q10" s="31"/>
      <c r="R10" s="31"/>
      <c r="S10" s="31"/>
    </row>
    <row r="11" spans="1:19" s="29" customFormat="1" ht="52.5" customHeight="1" x14ac:dyDescent="0.3">
      <c r="A11" s="36" t="s">
        <v>771</v>
      </c>
      <c r="B11" s="51">
        <v>1.5</v>
      </c>
      <c r="C11" s="41" t="s">
        <v>276</v>
      </c>
      <c r="D11" s="41" t="s">
        <v>272</v>
      </c>
      <c r="E11" s="42" t="s">
        <v>381</v>
      </c>
      <c r="F11" s="40">
        <v>45504</v>
      </c>
      <c r="G11" s="69" t="s">
        <v>670</v>
      </c>
      <c r="H11" s="41">
        <v>36</v>
      </c>
      <c r="I11" s="41">
        <v>2024</v>
      </c>
      <c r="J11" s="43" t="s">
        <v>279</v>
      </c>
      <c r="L11" s="38"/>
      <c r="M11" s="30"/>
      <c r="N11" s="30"/>
      <c r="Q11" s="31"/>
      <c r="R11" s="31"/>
      <c r="S11" s="31"/>
    </row>
    <row r="12" spans="1:19" s="29" customFormat="1" ht="52.5" customHeight="1" x14ac:dyDescent="0.3">
      <c r="A12" s="36" t="s">
        <v>772</v>
      </c>
      <c r="B12" s="51">
        <v>1.19</v>
      </c>
      <c r="C12" s="41" t="s">
        <v>288</v>
      </c>
      <c r="D12" s="41" t="s">
        <v>285</v>
      </c>
      <c r="E12" s="42" t="s">
        <v>306</v>
      </c>
      <c r="F12" s="40">
        <v>45460</v>
      </c>
      <c r="G12" s="69" t="s">
        <v>517</v>
      </c>
      <c r="H12" s="41">
        <v>10</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1074</v>
      </c>
      <c r="B15" s="51">
        <v>2.1800000000000002</v>
      </c>
      <c r="C15" s="67" t="s">
        <v>1064</v>
      </c>
      <c r="D15" s="77" t="s">
        <v>942</v>
      </c>
      <c r="E15" s="139" t="s">
        <v>1075</v>
      </c>
      <c r="F15" s="130"/>
      <c r="G15" s="32"/>
      <c r="H15" s="32"/>
      <c r="I15" s="32"/>
      <c r="J15" s="32"/>
      <c r="L15" s="75"/>
      <c r="M15" s="35"/>
      <c r="N15" s="35"/>
      <c r="Q15" s="34"/>
      <c r="R15" s="34"/>
      <c r="S15" s="34"/>
    </row>
    <row r="16" spans="1:19" s="33" customFormat="1" ht="54" customHeight="1" x14ac:dyDescent="0.35">
      <c r="A16" s="36" t="s">
        <v>1076</v>
      </c>
      <c r="B16" s="51">
        <v>2</v>
      </c>
      <c r="C16" s="67" t="s">
        <v>1064</v>
      </c>
      <c r="D16" s="77" t="s">
        <v>888</v>
      </c>
      <c r="E16" s="139" t="s">
        <v>1077</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18" priority="5">
      <formula>$F1="VALOR INCONSISTENTE"</formula>
    </cfRule>
  </conditionalFormatting>
  <conditionalFormatting sqref="A15:D15 G15:J15 A16:J37 A9:J14">
    <cfRule type="expression" dxfId="11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6" priority="3">
      <formula>$F4="VALOR INCONSISTENTE"</formula>
    </cfRule>
  </conditionalFormatting>
  <conditionalFormatting sqref="E15:F15">
    <cfRule type="expression" dxfId="115"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cirurgicalucena.com.br/prod,idproduto,8609026,material-de-consumo-especulo-vaginal-descartavel-nao-lubrificado-esterilt-m---vagispec%3Fsrsltid%3DAfmBOooRVmUX3wLwisf8iy8vNDIkdVWgYw54_89Z7Fly69bdm93zIqIlFu8&amp;rct=j&amp;q=&amp;esrc=s&amp;opi=95576897&amp;sa=U&amp;ved=0ahUKEwiI6O__w52LAxX7qZUCHfX2MK8QgOUECMkG&amp;usg=AOvVaw1Yz0KizU98574vbp4tRI9M" xr:uid="{352EC4CE-D576-43D5-A7BD-0514DD22F7A7}"/>
    <hyperlink ref="E16" r:id="rId2" display="https://www.google.com/url?url=https://www.drogariasaopaulo.com.br/especulo-vaginal-vagispec---descartavel---nao-esteril---medio-935170337/p%3Fidsku%3D935170304%26utm_source%3Dgoogle%26utm_medium%3Dcpc%26utm_campaign%3Dgoogle-shp&amp;rct=j&amp;q=&amp;esrc=s&amp;opi=95576897&amp;sa=U&amp;ved=0ahUKEwiI6O__w52LAxX7qZUCHfX2MK8QguUECOIG&amp;usg=AOvVaw2Z-Z6zSLsxyUbs1x4HBy41" xr:uid="{8114FE4F-7696-4CE1-ABC2-4F0F8C4E34E2}"/>
  </hyperlinks>
  <pageMargins left="0.4" right="0.4" top="0.6" bottom="0.6" header="0.31496062000000002" footer="0.31496062000000002"/>
  <pageSetup paperSize="9" scale="54" fitToHeight="0" orientation="landscape" cellComments="atEnd" r:id="rId3"/>
  <drawing r:id="rId4"/>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26707-FD84-4C32-A4E3-D63859DCD2CA}">
  <sheetPr codeName="Planilha103">
    <pageSetUpPr fitToPage="1"/>
  </sheetPr>
  <dimension ref="A1:S18"/>
  <sheetViews>
    <sheetView showGridLines="0" zoomScale="80" zoomScaleNormal="80" workbookViewId="0">
      <pane ySplit="2" topLeftCell="A3" activePane="bottomLeft" state="frozen"/>
      <selection pane="bottomLeft" activeCell="J10" sqref="J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239</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18.57</v>
      </c>
      <c r="B5" s="138">
        <f>IFERROR(MEDIAN(B7:B1048576),0)</f>
        <v>16.23</v>
      </c>
      <c r="C5" s="138"/>
      <c r="D5" s="138">
        <f>IFERROR(AVERAGEIFS(B7:B1048576,B7:B1048576,"&lt;"&amp;(A5+IFERROR(_xlfn.STDEV.S(B7:B1048576),0)),B7:B1048576,"&gt;"&amp;(A5-IFERROR(_xlfn.STDEV.S(B7:B1048576),0))),0)</f>
        <v>17.270000000000003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1284</v>
      </c>
      <c r="B9" s="51">
        <v>16</v>
      </c>
      <c r="C9" s="41" t="s">
        <v>276</v>
      </c>
      <c r="D9" s="41" t="s">
        <v>272</v>
      </c>
      <c r="E9" s="42">
        <v>72182000106</v>
      </c>
      <c r="F9" s="40">
        <v>45477</v>
      </c>
      <c r="G9" s="69" t="s">
        <v>1285</v>
      </c>
      <c r="H9" s="41">
        <v>17</v>
      </c>
      <c r="I9" s="41">
        <v>2024</v>
      </c>
      <c r="J9" s="43" t="s">
        <v>275</v>
      </c>
      <c r="L9" s="38"/>
      <c r="M9" s="30"/>
      <c r="N9" s="30"/>
      <c r="Q9" s="31"/>
      <c r="R9" s="31"/>
      <c r="S9" s="31"/>
    </row>
    <row r="10" spans="1:19" s="29" customFormat="1" ht="52.5" customHeight="1" x14ac:dyDescent="0.3">
      <c r="A10" s="36" t="s">
        <v>1287</v>
      </c>
      <c r="B10" s="51">
        <v>23.77</v>
      </c>
      <c r="C10" s="41" t="s">
        <v>276</v>
      </c>
      <c r="D10" s="41" t="s">
        <v>272</v>
      </c>
      <c r="E10" s="42">
        <v>1093409000162</v>
      </c>
      <c r="F10" s="40">
        <v>45545</v>
      </c>
      <c r="G10" s="69" t="s">
        <v>327</v>
      </c>
      <c r="H10" s="41">
        <v>32</v>
      </c>
      <c r="I10" s="41">
        <v>2024</v>
      </c>
      <c r="J10" s="43" t="s">
        <v>279</v>
      </c>
      <c r="L10" s="38"/>
      <c r="M10" s="30"/>
      <c r="N10" s="30"/>
      <c r="Q10" s="31"/>
      <c r="R10" s="31"/>
      <c r="S10" s="31"/>
    </row>
    <row r="11" spans="1:19" s="29" customFormat="1" ht="52.5" customHeight="1" x14ac:dyDescent="0.3">
      <c r="A11" s="36" t="s">
        <v>239</v>
      </c>
      <c r="B11" s="51">
        <v>16.23</v>
      </c>
      <c r="C11" s="41" t="s">
        <v>276</v>
      </c>
      <c r="D11" s="41" t="s">
        <v>272</v>
      </c>
      <c r="E11" s="42">
        <v>6194440000103</v>
      </c>
      <c r="F11" s="40">
        <v>45492</v>
      </c>
      <c r="G11" s="69" t="s">
        <v>806</v>
      </c>
      <c r="H11" s="41">
        <v>16</v>
      </c>
      <c r="I11" s="41">
        <v>2024</v>
      </c>
      <c r="J11" s="43" t="s">
        <v>279</v>
      </c>
      <c r="L11" s="38"/>
      <c r="M11" s="30"/>
      <c r="N11" s="30"/>
      <c r="Q11" s="31"/>
      <c r="R11" s="31"/>
      <c r="S11" s="31"/>
    </row>
    <row r="12" spans="1:19" s="29" customFormat="1" ht="52.5" customHeight="1" x14ac:dyDescent="0.3">
      <c r="A12" s="36" t="s">
        <v>1286</v>
      </c>
      <c r="B12" s="51">
        <v>16</v>
      </c>
      <c r="C12" s="41" t="s">
        <v>276</v>
      </c>
      <c r="D12" s="41" t="s">
        <v>272</v>
      </c>
      <c r="E12" s="42">
        <v>32593430000150</v>
      </c>
      <c r="F12" s="40">
        <v>45579</v>
      </c>
      <c r="G12" s="69" t="s">
        <v>367</v>
      </c>
      <c r="H12" s="41">
        <v>49</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1288</v>
      </c>
      <c r="B15" s="51">
        <v>20.85</v>
      </c>
      <c r="C15" s="67" t="s">
        <v>1078</v>
      </c>
      <c r="D15" s="77" t="s">
        <v>1290</v>
      </c>
      <c r="E15" s="139" t="s">
        <v>1289</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14" priority="6">
      <formula>$F1="VALOR INCONSISTENTE"</formula>
    </cfRule>
  </conditionalFormatting>
  <conditionalFormatting sqref="A15:B15 D15:J15 A16:J25 A9:J14">
    <cfRule type="expression" dxfId="113"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2" priority="4">
      <formula>$F4="VALOR INCONSISTENTE"</formula>
    </cfRule>
  </conditionalFormatting>
  <conditionalFormatting sqref="C15">
    <cfRule type="expression" dxfId="111" priority="1">
      <formula>AND(C15&lt;&gt;"",MOD(ROW(),2)=0,$A15&lt;&gt;"PESQUISA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xr:uid="{F7C27FCA-6692-4C61-B475-CC25EC2117D4}"/>
  </hyperlinks>
  <pageMargins left="0.4" right="0.4" top="0.6" bottom="0.6" header="0.31496062000000002" footer="0.31496062000000002"/>
  <pageSetup paperSize="9" scale="54" fitToHeight="0" orientation="landscape" cellComments="atEnd" r:id="rId2"/>
  <drawing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86D6B-9B83-4BB0-BB33-84C6D3DDE87B}">
  <sheetPr codeName="Planilha104">
    <pageSetUpPr fitToPage="1"/>
  </sheetPr>
  <dimension ref="A1:S19"/>
  <sheetViews>
    <sheetView showGridLines="0" zoomScale="80" zoomScaleNormal="80" workbookViewId="0">
      <pane ySplit="2" topLeftCell="A9" activePane="bottomLeft" state="frozen"/>
      <selection pane="bottomLeft" activeCell="H24" sqref="H24"/>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240</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1.0083333333333333</v>
      </c>
      <c r="B5" s="138">
        <f>IFERROR(MEDIAN(B7:B1048576),0)</f>
        <v>0.73</v>
      </c>
      <c r="C5" s="138"/>
      <c r="D5" s="138">
        <f>IFERROR(AVERAGEIFS(B7:B1048576,B7:B1048576,"&lt;"&amp;(A5+IFERROR(_xlfn.STDEV.S(B7:B1048576),0)),B7:B1048576,"&gt;"&amp;(A5-IFERROR(_xlfn.STDEV.S(B7:B1048576),0))),0)</f>
        <v>0.76999999999999991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778</v>
      </c>
      <c r="B9" s="51">
        <v>0.75</v>
      </c>
      <c r="C9" s="41" t="s">
        <v>276</v>
      </c>
      <c r="D9" s="41" t="s">
        <v>272</v>
      </c>
      <c r="E9" s="42" t="s">
        <v>373</v>
      </c>
      <c r="F9" s="40">
        <v>45379</v>
      </c>
      <c r="G9" s="69" t="s">
        <v>475</v>
      </c>
      <c r="H9" s="41">
        <v>90003</v>
      </c>
      <c r="I9" s="41">
        <v>2024</v>
      </c>
      <c r="J9" s="43" t="s">
        <v>279</v>
      </c>
      <c r="L9" s="38"/>
      <c r="M9" s="30"/>
      <c r="N9" s="30"/>
      <c r="Q9" s="31"/>
      <c r="R9" s="31"/>
      <c r="S9" s="31"/>
    </row>
    <row r="10" spans="1:19" s="29" customFormat="1" ht="52.5" customHeight="1" x14ac:dyDescent="0.3">
      <c r="A10" s="36" t="s">
        <v>1291</v>
      </c>
      <c r="B10" s="51">
        <v>0.65</v>
      </c>
      <c r="C10" s="41" t="s">
        <v>276</v>
      </c>
      <c r="D10" s="41" t="s">
        <v>272</v>
      </c>
      <c r="E10" s="42">
        <v>11145401000156</v>
      </c>
      <c r="F10" s="40">
        <v>45615</v>
      </c>
      <c r="G10" s="69" t="s">
        <v>396</v>
      </c>
      <c r="H10" s="41">
        <v>25</v>
      </c>
      <c r="I10" s="41">
        <v>2024</v>
      </c>
      <c r="J10" s="43" t="s">
        <v>279</v>
      </c>
      <c r="L10" s="38"/>
      <c r="M10" s="30"/>
      <c r="N10" s="30"/>
      <c r="Q10" s="31"/>
      <c r="R10" s="31"/>
      <c r="S10" s="31"/>
    </row>
    <row r="11" spans="1:19" s="29" customFormat="1" ht="52.5" customHeight="1" x14ac:dyDescent="0.3">
      <c r="A11" s="36" t="s">
        <v>1292</v>
      </c>
      <c r="B11" s="51">
        <v>0.54</v>
      </c>
      <c r="C11" s="41" t="s">
        <v>276</v>
      </c>
      <c r="D11" s="41" t="s">
        <v>272</v>
      </c>
      <c r="E11" s="42">
        <v>37931064000116</v>
      </c>
      <c r="F11" s="40">
        <v>45474</v>
      </c>
      <c r="G11" s="69" t="s">
        <v>768</v>
      </c>
      <c r="H11" s="41">
        <v>6</v>
      </c>
      <c r="I11" s="41">
        <v>2024</v>
      </c>
      <c r="J11" s="43" t="s">
        <v>279</v>
      </c>
      <c r="L11" s="38"/>
      <c r="M11" s="30"/>
      <c r="N11" s="30"/>
      <c r="Q11" s="31"/>
      <c r="R11" s="31"/>
      <c r="S11" s="31"/>
    </row>
    <row r="12" spans="1:19" s="29" customFormat="1" ht="52.5" customHeight="1" x14ac:dyDescent="0.3">
      <c r="A12" s="36" t="s">
        <v>1293</v>
      </c>
      <c r="B12" s="51">
        <v>0.71</v>
      </c>
      <c r="C12" s="41" t="s">
        <v>284</v>
      </c>
      <c r="D12" s="41" t="s">
        <v>285</v>
      </c>
      <c r="E12" s="42">
        <v>49875336000197</v>
      </c>
      <c r="F12" s="40">
        <v>45467</v>
      </c>
      <c r="G12" s="69" t="s">
        <v>1294</v>
      </c>
      <c r="H12" s="41">
        <v>28</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1079</v>
      </c>
      <c r="B15" s="51">
        <v>2.2000000000000002</v>
      </c>
      <c r="C15" s="67" t="s">
        <v>1078</v>
      </c>
      <c r="D15" s="77" t="s">
        <v>1080</v>
      </c>
      <c r="E15" s="139" t="s">
        <v>1081</v>
      </c>
      <c r="F15" s="130"/>
      <c r="G15" s="32"/>
      <c r="H15" s="32"/>
      <c r="I15" s="32"/>
      <c r="J15" s="32"/>
      <c r="L15" s="75"/>
      <c r="M15" s="35"/>
      <c r="N15" s="35"/>
      <c r="Q15" s="34"/>
      <c r="R15" s="34"/>
      <c r="S15" s="34"/>
    </row>
    <row r="16" spans="1:19" s="33" customFormat="1" ht="54" customHeight="1" x14ac:dyDescent="0.35">
      <c r="A16" s="36" t="s">
        <v>1082</v>
      </c>
      <c r="B16" s="51">
        <v>1.2</v>
      </c>
      <c r="C16" s="67" t="s">
        <v>1078</v>
      </c>
      <c r="D16" s="77" t="s">
        <v>1083</v>
      </c>
      <c r="E16" s="139" t="s">
        <v>1084</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110" priority="5">
      <formula>$F1="VALOR INCONSISTENTE"</formula>
    </cfRule>
  </conditionalFormatting>
  <conditionalFormatting sqref="A15:D15 G15:J15 A16:J37 A9:J14">
    <cfRule type="expression" dxfId="10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8" priority="3">
      <formula>$F4="VALOR INCONSISTENTE"</formula>
    </cfRule>
  </conditionalFormatting>
  <conditionalFormatting sqref="E15:F15">
    <cfRule type="expression" dxfId="107"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imperiohospitalar.com.br/product-page/extensor-2-vias%3Fsrsltid%3DAfmBOooJKPYMO3WGP0-R1ekkxnebULiEO3N9V_5e6CVL9ShfGOjepPnQN8I&amp;rct=j&amp;q=&amp;esrc=s&amp;opi=95576897&amp;sa=U&amp;ved=0ahUKEwjIsOqOxJ2LAxXerJUCHeFbEKAQgOUECM0G&amp;usg=AOvVaw2qF_J7VVo-0v_4Q43v2EMW" xr:uid="{5E8DCC87-C9DE-4A14-8717-FA720F0465F6}"/>
    <hyperlink ref="E16" r:id="rId2" display="https://www.google.com/url?url=https://www.bisturi.com.br/extensor-multivias-2-vias-clamp-medix/p%3Fsrsltid%3DAfmBOorThva0A7QKhlseY94IseJDb_eyjnaWxsV8cAjB-s8F1qJ2avmroW4&amp;rct=j&amp;q=&amp;esrc=s&amp;opi=95576897&amp;sa=U&amp;ved=0ahUKEwjIsOqOxJ2LAxXerJUCHeFbEKAQguUECPwG&amp;usg=AOvVaw2YdMssNLo5_iZfL42mn0JF" xr:uid="{BEEA7A2D-328C-4B63-87C1-A6A9F127B25C}"/>
  </hyperlinks>
  <pageMargins left="0.4" right="0.4" top="0.6" bottom="0.6" header="0.31496062000000002" footer="0.31496062000000002"/>
  <pageSetup paperSize="9" scale="54" fitToHeight="0" orientation="landscape" cellComments="atEnd" r:id="rId3"/>
  <drawing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FAAB1-8426-4689-8CF1-F5BEFB35E4C3}">
  <sheetPr codeName="Planilha105">
    <pageSetUpPr fitToPage="1"/>
  </sheetPr>
  <dimension ref="A1:S16"/>
  <sheetViews>
    <sheetView showGridLines="0" zoomScale="80" zoomScaleNormal="80" workbookViewId="0">
      <pane ySplit="2" topLeftCell="A3" activePane="bottomLeft" state="frozen"/>
      <selection pane="bottomLeft" activeCell="C13" sqref="C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241</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IFERROR(AVERAGE(#REF!),0)</f>
        <v>0</v>
      </c>
      <c r="B5" s="138">
        <f>IFERROR(MEDIAN(#REF!),0)</f>
        <v>0</v>
      </c>
      <c r="C5" s="138"/>
      <c r="D5" s="138">
        <f>IFERROR(AVERAGEIFS(#REF!,B7:B1048576,"&lt;"&amp;(A5+IFERROR(_xlfn.STDEV.S(B7:B1048576),0)),B7:B1048576,"&gt;"&amp;(A5-IFERROR(_xlfn.STDEV.S(B7:B1048576),0))),0)</f>
        <v>0</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1414</v>
      </c>
      <c r="B9" s="51">
        <v>119.43</v>
      </c>
      <c r="C9" s="41" t="s">
        <v>284</v>
      </c>
      <c r="D9" s="41" t="s">
        <v>285</v>
      </c>
      <c r="E9" s="42">
        <v>6974929000106</v>
      </c>
      <c r="F9" s="40">
        <v>45406</v>
      </c>
      <c r="G9" s="69" t="s">
        <v>1415</v>
      </c>
      <c r="H9" s="41">
        <v>7</v>
      </c>
      <c r="I9" s="41">
        <v>2024</v>
      </c>
      <c r="J9" s="43" t="s">
        <v>287</v>
      </c>
      <c r="L9" s="38"/>
      <c r="M9" s="30"/>
      <c r="N9" s="30"/>
      <c r="Q9" s="31"/>
      <c r="R9" s="31"/>
      <c r="S9" s="31"/>
    </row>
    <row r="10" spans="1:19" s="29" customFormat="1" ht="52.5" customHeight="1" x14ac:dyDescent="0.3">
      <c r="A10" s="36" t="s">
        <v>1416</v>
      </c>
      <c r="B10" s="51">
        <v>144</v>
      </c>
      <c r="C10" s="41" t="s">
        <v>457</v>
      </c>
      <c r="D10" s="41" t="s">
        <v>301</v>
      </c>
      <c r="E10" s="42">
        <v>802002000102</v>
      </c>
      <c r="F10" s="40">
        <v>45516</v>
      </c>
      <c r="G10" s="69" t="s">
        <v>302</v>
      </c>
      <c r="H10" s="41" t="s">
        <v>680</v>
      </c>
      <c r="I10" s="41">
        <v>2024</v>
      </c>
      <c r="J10" s="43" t="s">
        <v>303</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27" t="s">
        <v>46</v>
      </c>
      <c r="F12" s="128"/>
      <c r="G12" s="68"/>
      <c r="H12" s="68"/>
      <c r="I12" s="68"/>
      <c r="J12" s="68"/>
      <c r="M12" s="62"/>
      <c r="N12" s="62"/>
      <c r="Q12" s="63"/>
      <c r="R12" s="63"/>
      <c r="S12" s="63"/>
    </row>
    <row r="13" spans="1:19" s="33" customFormat="1" ht="54" customHeight="1" x14ac:dyDescent="0.35">
      <c r="A13" s="36" t="s">
        <v>1417</v>
      </c>
      <c r="B13" s="51">
        <v>249.9</v>
      </c>
      <c r="C13" s="67" t="s">
        <v>1085</v>
      </c>
      <c r="D13" s="77" t="s">
        <v>1418</v>
      </c>
      <c r="E13" s="139" t="s">
        <v>1419</v>
      </c>
      <c r="F13" s="130"/>
      <c r="G13" s="32"/>
      <c r="H13" s="32"/>
      <c r="I13" s="32"/>
      <c r="J13" s="32"/>
      <c r="L13" s="75"/>
      <c r="M13" s="35"/>
      <c r="N13" s="35"/>
      <c r="Q13" s="34"/>
      <c r="R13" s="34"/>
      <c r="S13" s="34"/>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2" t="s">
        <v>49</v>
      </c>
      <c r="E15" s="122"/>
      <c r="F15" s="123"/>
      <c r="G15" s="37"/>
      <c r="H15" s="37"/>
      <c r="I15" s="37"/>
      <c r="J15" s="37"/>
      <c r="L15" s="38"/>
      <c r="M15" s="30"/>
      <c r="N15" s="30"/>
      <c r="Q15" s="31"/>
      <c r="R15" s="31"/>
      <c r="S15" s="31"/>
    </row>
    <row r="16" spans="1:19" s="29" customFormat="1" ht="54" customHeight="1" x14ac:dyDescent="0.3">
      <c r="A16" s="39" t="s">
        <v>27</v>
      </c>
      <c r="B16" s="51"/>
      <c r="C16" s="52"/>
      <c r="D16" s="124"/>
      <c r="E16" s="125"/>
      <c r="F16" s="126"/>
      <c r="G16" s="37"/>
      <c r="H16" s="37"/>
      <c r="I16" s="37"/>
      <c r="J16" s="37"/>
      <c r="L16" s="38"/>
      <c r="M16" s="30"/>
      <c r="N16" s="30"/>
      <c r="Q16" s="31"/>
      <c r="R16" s="31"/>
      <c r="S16" s="31"/>
    </row>
  </sheetData>
  <mergeCells count="10">
    <mergeCell ref="D15:F15"/>
    <mergeCell ref="D16:F16"/>
    <mergeCell ref="E12:F12"/>
    <mergeCell ref="E13:F13"/>
    <mergeCell ref="B1:D1"/>
    <mergeCell ref="B2:D2"/>
    <mergeCell ref="B4:C4"/>
    <mergeCell ref="D4:E4"/>
    <mergeCell ref="B5:C5"/>
    <mergeCell ref="D5:E5"/>
  </mergeCells>
  <conditionalFormatting sqref="F1:F3 F8:F10">
    <cfRule type="expression" dxfId="106" priority="9">
      <formula>$F1="VALOR INCONSISTENTE"</formula>
    </cfRule>
  </conditionalFormatting>
  <conditionalFormatting sqref="A9:J31">
    <cfRule type="expression" dxfId="105" priority="8">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4" priority="7">
      <formula>$F4="VALOR INCONSISTENTE"</formula>
    </cfRule>
  </conditionalFormatting>
  <hyperlinks>
    <hyperlink ref="E13" r:id="rId1" display="https://www.cirurgicalucena.com.br/prod,idproduto,8688509,material-de-consumo-fio-poliglactina--vicryl--3-0-45cm-c-ag-3-8-cil-2-4cm-c-12-abs30ct24iap---bioline?srsltid=AfmBOormvat8VsM37afd6Dz9ECex_00ViYFflG0-anD0ewU3Fl-Zx9AUtKY" xr:uid="{26AB2BC5-53E9-4057-96D3-79C7F4DC32E7}"/>
  </hyperlinks>
  <pageMargins left="0.4" right="0.4" top="0.6" bottom="0.6" header="0.31496062000000002" footer="0.31496062000000002"/>
  <pageSetup paperSize="9" scale="54" fitToHeight="0" orientation="landscape" cellComments="atEnd" r:id="rId2"/>
  <drawing r:id="rId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DB773-D73C-47EE-AB52-10CBCEBBFB8A}">
  <sheetPr codeName="Planilha106">
    <pageSetUpPr fitToPage="1"/>
  </sheetPr>
  <dimension ref="A1:S18"/>
  <sheetViews>
    <sheetView showGridLines="0" zoomScale="80" zoomScaleNormal="80" workbookViewId="0">
      <pane ySplit="2" topLeftCell="A9" activePane="bottomLeft" state="frozen"/>
      <selection pane="bottomLeft" activeCell="B11" sqref="B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242</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35.666000000000004</v>
      </c>
      <c r="B5" s="138">
        <f>IFERROR(MEDIAN(B7:B1048576),0)</f>
        <v>34.5</v>
      </c>
      <c r="C5" s="138"/>
      <c r="D5" s="138">
        <f>IFERROR(AVERAGEIFS(B7:B1048576,B7:B1048576,"&lt;"&amp;(A5+IFERROR(_xlfn.STDEV.S(B7:B1048576),0)),B7:B1048576,"&gt;"&amp;(A5-IFERROR(_xlfn.STDEV.S(B7:B1048576),0))),0)</f>
        <v>33.287500000000001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1295</v>
      </c>
      <c r="B9" s="51">
        <v>31.99</v>
      </c>
      <c r="C9" s="41" t="s">
        <v>339</v>
      </c>
      <c r="D9" s="41" t="s">
        <v>272</v>
      </c>
      <c r="E9" s="42">
        <v>411441000186</v>
      </c>
      <c r="F9" s="40">
        <v>45433</v>
      </c>
      <c r="G9" s="69" t="s">
        <v>341</v>
      </c>
      <c r="H9" s="41">
        <v>11</v>
      </c>
      <c r="I9" s="41">
        <v>2024</v>
      </c>
      <c r="J9" s="43" t="s">
        <v>279</v>
      </c>
      <c r="L9" s="38"/>
      <c r="M9" s="30"/>
      <c r="N9" s="30"/>
      <c r="Q9" s="31"/>
      <c r="R9" s="31"/>
      <c r="S9" s="31"/>
    </row>
    <row r="10" spans="1:19" s="29" customFormat="1" ht="52.5" customHeight="1" x14ac:dyDescent="0.3">
      <c r="A10" s="36" t="s">
        <v>781</v>
      </c>
      <c r="B10" s="51">
        <v>31.8</v>
      </c>
      <c r="C10" s="41" t="s">
        <v>339</v>
      </c>
      <c r="D10" s="41" t="s">
        <v>272</v>
      </c>
      <c r="E10" s="42" t="s">
        <v>782</v>
      </c>
      <c r="F10" s="40">
        <v>45509</v>
      </c>
      <c r="G10" s="69" t="s">
        <v>419</v>
      </c>
      <c r="H10" s="41">
        <v>27</v>
      </c>
      <c r="I10" s="41">
        <v>2024</v>
      </c>
      <c r="J10" s="43" t="s">
        <v>279</v>
      </c>
      <c r="L10" s="38"/>
      <c r="M10" s="30"/>
      <c r="N10" s="30"/>
      <c r="Q10" s="31"/>
      <c r="R10" s="31"/>
      <c r="S10" s="31"/>
    </row>
    <row r="11" spans="1:19" s="29" customFormat="1" ht="52.5" customHeight="1" x14ac:dyDescent="0.3">
      <c r="A11" s="36" t="s">
        <v>1296</v>
      </c>
      <c r="B11" s="51">
        <v>34.86</v>
      </c>
      <c r="C11" s="41" t="s">
        <v>284</v>
      </c>
      <c r="D11" s="41" t="s">
        <v>285</v>
      </c>
      <c r="E11" s="42">
        <v>17676642000108</v>
      </c>
      <c r="F11" s="40">
        <v>45448</v>
      </c>
      <c r="G11" s="69" t="s">
        <v>695</v>
      </c>
      <c r="H11" s="41">
        <v>9</v>
      </c>
      <c r="I11" s="41">
        <v>2024</v>
      </c>
      <c r="J11" s="43" t="s">
        <v>287</v>
      </c>
      <c r="L11" s="38"/>
      <c r="M11" s="30"/>
      <c r="N11" s="30"/>
      <c r="Q11" s="31"/>
      <c r="R11" s="31"/>
      <c r="S11" s="31"/>
    </row>
    <row r="12" spans="1:19" s="29" customFormat="1" ht="52.5" customHeight="1" x14ac:dyDescent="0.3">
      <c r="A12" s="36" t="s">
        <v>1297</v>
      </c>
      <c r="B12" s="51">
        <v>34.5</v>
      </c>
      <c r="C12" s="41" t="s">
        <v>339</v>
      </c>
      <c r="D12" s="41" t="s">
        <v>272</v>
      </c>
      <c r="E12" s="42">
        <v>6194440000103</v>
      </c>
      <c r="F12" s="40">
        <v>45602</v>
      </c>
      <c r="G12" s="69" t="s">
        <v>609</v>
      </c>
      <c r="H12" s="41">
        <v>23</v>
      </c>
      <c r="I12" s="41">
        <v>2024</v>
      </c>
      <c r="J12" s="43" t="s">
        <v>297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1086</v>
      </c>
      <c r="B15" s="51">
        <v>45.18</v>
      </c>
      <c r="C15" s="67" t="s">
        <v>1085</v>
      </c>
      <c r="D15" s="77" t="s">
        <v>900</v>
      </c>
      <c r="E15" s="139" t="s">
        <v>1087</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03" priority="5">
      <formula>$F1="VALOR INCONSISTENTE"</formula>
    </cfRule>
  </conditionalFormatting>
  <conditionalFormatting sqref="A9:J36">
    <cfRule type="expression" dxfId="10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01" priority="3">
      <formula>$F4="VALOR INCONSISTENTE"</formula>
    </cfRule>
  </conditionalFormatting>
  <hyperlinks>
    <hyperlink ref="E15" r:id="rId1" display="https://www.google.com/url?url=https://loja.suturasonline.com.br/fios-cirurgicos-e-suturas/nao-absorviveis/nylon/fio-de-sutura-nylon-3-0-45cm-com-ag-20mm-38-triangular-com-24-unidades-medix-4631%3Fparceiro%3D6025%26srsltid%3DAfmBOop-KkhSJeDTZtvv1bKdylKInMRvbSI_kIAHfKcPyIZsKmbakfxano4&amp;rct=j&amp;q=&amp;esrc=s&amp;opi=95576897&amp;sa=U&amp;ved=0ahUKEwj7pYmtxJ2LAxUDqpUCHSEiNaAQgOUECMcG&amp;usg=AOvVaw2YfjqK65bhshQNHYxLscZ0" xr:uid="{3D152AA0-A7A2-4FB6-9EA1-6A911E859B84}"/>
  </hyperlinks>
  <pageMargins left="0.4" right="0.4" top="0.6" bottom="0.6" header="0.31496062000000002" footer="0.31496062000000002"/>
  <pageSetup paperSize="9" scale="54" fitToHeight="0" orientation="landscape" cellComments="atEnd" r:id="rId2"/>
  <drawing r:id="rId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15735-7733-48FF-93F4-85644DC47001}">
  <sheetPr codeName="Planilha107">
    <pageSetUpPr fitToPage="1"/>
  </sheetPr>
  <dimension ref="A1:S18"/>
  <sheetViews>
    <sheetView showGridLines="0" zoomScale="80" zoomScaleNormal="80" workbookViewId="0">
      <pane ySplit="2" topLeftCell="A3" activePane="bottomLeft" state="frozen"/>
      <selection pane="bottomLeft" activeCell="C15" sqref="C1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243</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36.061999999999998</v>
      </c>
      <c r="B5" s="138">
        <f>IFERROR(MEDIAN(B7:B1048576),0)</f>
        <v>34.5</v>
      </c>
      <c r="C5" s="138"/>
      <c r="D5" s="138">
        <f>IFERROR(AVERAGEIFS(B7:B1048576,B7:B1048576,"&lt;"&amp;(A5+IFERROR(_xlfn.STDEV.S(B7:B1048576),0)),B7:B1048576,"&gt;"&amp;(A5-IFERROR(_xlfn.STDEV.S(B7:B1048576),0))),0)</f>
        <v>33.782499999999999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1300</v>
      </c>
      <c r="B9" s="51">
        <v>32.78</v>
      </c>
      <c r="C9" s="41" t="s">
        <v>339</v>
      </c>
      <c r="D9" s="41" t="s">
        <v>272</v>
      </c>
      <c r="E9" s="42">
        <v>6194440000103</v>
      </c>
      <c r="F9" s="40">
        <v>45433</v>
      </c>
      <c r="G9" s="69" t="s">
        <v>656</v>
      </c>
      <c r="H9" s="41">
        <v>41</v>
      </c>
      <c r="I9" s="41">
        <v>2024</v>
      </c>
      <c r="J9" s="43" t="s">
        <v>279</v>
      </c>
      <c r="L9" s="38"/>
      <c r="M9" s="30"/>
      <c r="N9" s="30"/>
      <c r="Q9" s="31"/>
      <c r="R9" s="31"/>
      <c r="S9" s="31"/>
    </row>
    <row r="10" spans="1:19" s="29" customFormat="1" ht="52.5" customHeight="1" x14ac:dyDescent="0.3">
      <c r="A10" s="36" t="s">
        <v>1301</v>
      </c>
      <c r="B10" s="51">
        <v>34.86</v>
      </c>
      <c r="C10" s="41" t="s">
        <v>284</v>
      </c>
      <c r="D10" s="41" t="s">
        <v>285</v>
      </c>
      <c r="E10" s="42">
        <v>17676642000108</v>
      </c>
      <c r="F10" s="40">
        <v>45448</v>
      </c>
      <c r="G10" s="69" t="s">
        <v>695</v>
      </c>
      <c r="H10" s="41">
        <v>9</v>
      </c>
      <c r="I10" s="41">
        <v>2024</v>
      </c>
      <c r="J10" s="43" t="s">
        <v>287</v>
      </c>
      <c r="L10" s="38"/>
      <c r="M10" s="30"/>
      <c r="N10" s="30"/>
      <c r="Q10" s="31"/>
      <c r="R10" s="31"/>
      <c r="S10" s="31"/>
    </row>
    <row r="11" spans="1:19" s="29" customFormat="1" ht="52.5" customHeight="1" x14ac:dyDescent="0.3">
      <c r="A11" s="36" t="s">
        <v>1302</v>
      </c>
      <c r="B11" s="51">
        <v>34.5</v>
      </c>
      <c r="C11" s="41" t="s">
        <v>339</v>
      </c>
      <c r="D11" s="41" t="s">
        <v>272</v>
      </c>
      <c r="E11" s="42">
        <v>6194440000103</v>
      </c>
      <c r="F11" s="40">
        <v>45602</v>
      </c>
      <c r="G11" s="69" t="s">
        <v>609</v>
      </c>
      <c r="H11" s="41">
        <v>23</v>
      </c>
      <c r="I11" s="41">
        <v>2024</v>
      </c>
      <c r="J11" s="43" t="s">
        <v>297</v>
      </c>
      <c r="L11" s="38"/>
      <c r="M11" s="30"/>
      <c r="N11" s="30"/>
      <c r="Q11" s="31"/>
      <c r="R11" s="31"/>
      <c r="S11" s="31"/>
    </row>
    <row r="12" spans="1:19" s="29" customFormat="1" ht="52.5" customHeight="1" x14ac:dyDescent="0.3">
      <c r="A12" s="36" t="s">
        <v>1298</v>
      </c>
      <c r="B12" s="51">
        <v>32.99</v>
      </c>
      <c r="C12" s="41" t="s">
        <v>339</v>
      </c>
      <c r="D12" s="41" t="s">
        <v>272</v>
      </c>
      <c r="E12" s="42">
        <v>72150550000106</v>
      </c>
      <c r="F12" s="40">
        <v>45372</v>
      </c>
      <c r="G12" s="69" t="s">
        <v>1299</v>
      </c>
      <c r="H12" s="41">
        <v>11</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1088</v>
      </c>
      <c r="B15" s="51">
        <v>45.18</v>
      </c>
      <c r="C15" s="67" t="s">
        <v>1085</v>
      </c>
      <c r="D15" s="77" t="s">
        <v>900</v>
      </c>
      <c r="E15" s="139" t="s">
        <v>1089</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100" priority="5">
      <formula>$F1="VALOR INCONSISTENTE"</formula>
    </cfRule>
  </conditionalFormatting>
  <conditionalFormatting sqref="A9:J36">
    <cfRule type="expression" dxfId="9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8" priority="3">
      <formula>$F4="VALOR INCONSISTENTE"</formula>
    </cfRule>
  </conditionalFormatting>
  <hyperlinks>
    <hyperlink ref="E15" r:id="rId1" display="https://www.google.com/url?url=https://loja.suturasonline.com.br/fios-cirurgicos-e-suturas/nao-absorviveis/nylon/fio-de-sutura-de-nylon-4-0-45cm-com-ag-20mm-38-triangular-com-24-unidades-medix-4637%3Fparceiro%3D6025%26srsltid%3DAfmBOooVRgcBMZiNm9dQan5BG-DqbMIl7u__15D1Yayzs6ZsRbpb43AOp98&amp;rct=j&amp;q=&amp;esrc=s&amp;opi=95576897&amp;sa=U&amp;ved=0ahUKEwiapt6zxJ2LAxV-u5UCHU4dIkYQgOUECLIG&amp;usg=AOvVaw0rZ_BdYA3az5JGb5eYDKHg" xr:uid="{6EC785CF-5965-4C62-A507-13E6B3375F35}"/>
  </hyperlinks>
  <pageMargins left="0.4" right="0.4" top="0.6" bottom="0.6" header="0.31496062000000002" footer="0.31496062000000002"/>
  <pageSetup paperSize="9" scale="54" fitToHeight="0" orientation="landscape" cellComments="atEnd" r:id="rId2"/>
  <drawing r:id="rId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52F0B-FB20-4AD3-B2AC-E5CFD9699F6A}">
  <sheetPr codeName="Planilha108">
    <pageSetUpPr fitToPage="1"/>
  </sheetPr>
  <dimension ref="A1:S18"/>
  <sheetViews>
    <sheetView showGridLines="0" zoomScale="80" zoomScaleNormal="80" workbookViewId="0">
      <pane ySplit="2" topLeftCell="A7" activePane="bottomLeft" state="frozen"/>
      <selection pane="bottomLeft" activeCell="A13" sqref="A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244</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32.015999999999998</v>
      </c>
      <c r="B5" s="138">
        <f>IFERROR(MEDIAN(B7:B1048576),0)</f>
        <v>31.25</v>
      </c>
      <c r="C5" s="138"/>
      <c r="D5" s="138">
        <f>IFERROR(AVERAGEIFS(B7:B1048576,B7:B1048576,"&lt;"&amp;(A5+IFERROR(_xlfn.STDEV.S(B7:B1048576),0)),B7:B1048576,"&gt;"&amp;(A5-IFERROR(_xlfn.STDEV.S(B7:B1048576),0))),0)</f>
        <v>31.305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1303</v>
      </c>
      <c r="B9" s="51">
        <v>30.92</v>
      </c>
      <c r="C9" s="41" t="s">
        <v>339</v>
      </c>
      <c r="D9" s="41" t="s">
        <v>272</v>
      </c>
      <c r="E9" s="42">
        <v>411441000186</v>
      </c>
      <c r="F9" s="40">
        <v>45407</v>
      </c>
      <c r="G9" s="69" t="s">
        <v>1304</v>
      </c>
      <c r="H9" s="41">
        <v>8</v>
      </c>
      <c r="I9" s="41">
        <v>2024</v>
      </c>
      <c r="J9" s="43" t="s">
        <v>279</v>
      </c>
      <c r="L9" s="38"/>
      <c r="M9" s="30"/>
      <c r="N9" s="30"/>
      <c r="Q9" s="31"/>
      <c r="R9" s="31"/>
      <c r="S9" s="31"/>
    </row>
    <row r="10" spans="1:19" s="29" customFormat="1" ht="52.5" customHeight="1" x14ac:dyDescent="0.3">
      <c r="A10" s="36" t="s">
        <v>1305</v>
      </c>
      <c r="B10" s="51">
        <v>31.25</v>
      </c>
      <c r="C10" s="41" t="s">
        <v>339</v>
      </c>
      <c r="D10" s="41" t="s">
        <v>272</v>
      </c>
      <c r="E10" s="42">
        <v>5948061000107</v>
      </c>
      <c r="F10" s="40">
        <v>45385</v>
      </c>
      <c r="G10" s="69" t="s">
        <v>398</v>
      </c>
      <c r="H10" s="41">
        <v>8</v>
      </c>
      <c r="I10" s="41">
        <v>2024</v>
      </c>
      <c r="J10" s="43" t="s">
        <v>279</v>
      </c>
      <c r="L10" s="38"/>
      <c r="M10" s="30"/>
      <c r="N10" s="30"/>
      <c r="Q10" s="31"/>
      <c r="R10" s="31"/>
      <c r="S10" s="31"/>
    </row>
    <row r="11" spans="1:19" s="29" customFormat="1" ht="52.5" customHeight="1" x14ac:dyDescent="0.3">
      <c r="A11" s="36" t="s">
        <v>1306</v>
      </c>
      <c r="B11" s="51">
        <v>30.55</v>
      </c>
      <c r="C11" s="41" t="s">
        <v>288</v>
      </c>
      <c r="D11" s="41" t="s">
        <v>285</v>
      </c>
      <c r="E11" s="42">
        <v>16366888000110</v>
      </c>
      <c r="F11" s="40">
        <v>45404</v>
      </c>
      <c r="G11" s="69" t="s">
        <v>676</v>
      </c>
      <c r="H11" s="41">
        <v>12</v>
      </c>
      <c r="I11" s="41">
        <v>2024</v>
      </c>
      <c r="J11" s="43" t="s">
        <v>287</v>
      </c>
      <c r="L11" s="38"/>
      <c r="M11" s="30"/>
      <c r="N11" s="30"/>
      <c r="Q11" s="31"/>
      <c r="R11" s="31"/>
      <c r="S11" s="31"/>
    </row>
    <row r="12" spans="1:19" s="29" customFormat="1" ht="52.5" customHeight="1" x14ac:dyDescent="0.3">
      <c r="A12" s="36" t="s">
        <v>1308</v>
      </c>
      <c r="B12" s="51">
        <v>34.86</v>
      </c>
      <c r="C12" s="41" t="s">
        <v>284</v>
      </c>
      <c r="D12" s="41" t="s">
        <v>285</v>
      </c>
      <c r="E12" s="42">
        <v>17676642000108</v>
      </c>
      <c r="F12" s="40">
        <v>45448</v>
      </c>
      <c r="G12" s="69" t="s">
        <v>695</v>
      </c>
      <c r="H12" s="41">
        <v>9</v>
      </c>
      <c r="I12" s="41">
        <v>2024</v>
      </c>
      <c r="J12" s="43" t="s">
        <v>287</v>
      </c>
      <c r="L12" s="38"/>
      <c r="M12" s="30"/>
      <c r="N12" s="30"/>
      <c r="Q12" s="31"/>
      <c r="R12" s="31"/>
      <c r="S12" s="31"/>
    </row>
    <row r="13" spans="1:19" s="29" customFormat="1" ht="52.5" customHeight="1" x14ac:dyDescent="0.3">
      <c r="A13" s="36" t="s">
        <v>1307</v>
      </c>
      <c r="B13" s="51">
        <v>32.5</v>
      </c>
      <c r="C13" s="41" t="s">
        <v>339</v>
      </c>
      <c r="D13" s="41" t="s">
        <v>272</v>
      </c>
      <c r="E13" s="42">
        <v>6194440000103</v>
      </c>
      <c r="F13" s="40">
        <v>45433</v>
      </c>
      <c r="G13" s="69" t="s">
        <v>656</v>
      </c>
      <c r="H13" s="41">
        <v>41</v>
      </c>
      <c r="I13" s="41">
        <v>2024</v>
      </c>
      <c r="J13" s="43" t="s">
        <v>279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97" priority="5">
      <formula>$F1="VALOR INCONSISTENTE"</formula>
    </cfRule>
  </conditionalFormatting>
  <conditionalFormatting sqref="A9:J36">
    <cfRule type="expression" dxfId="9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ACAB2-ED62-43D7-A507-8236B518AC64}">
  <sheetPr codeName="Planilha109">
    <pageSetUpPr fitToPage="1"/>
  </sheetPr>
  <dimension ref="A1:S17"/>
  <sheetViews>
    <sheetView showGridLines="0" zoomScale="80" zoomScaleNormal="80" workbookViewId="0">
      <pane ySplit="2" topLeftCell="A14"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245</v>
      </c>
      <c r="C1" s="132"/>
      <c r="D1" s="133"/>
      <c r="E1" s="9"/>
      <c r="F1" s="2"/>
      <c r="G1" s="1"/>
      <c r="H1" s="2"/>
      <c r="I1" s="2"/>
      <c r="J1" s="2"/>
      <c r="K1" s="3"/>
      <c r="M1" s="3"/>
      <c r="N1" s="3"/>
    </row>
    <row r="2" spans="1:19" s="26" customFormat="1" ht="27" customHeight="1" x14ac:dyDescent="0.25">
      <c r="A2" s="70" t="s">
        <v>26</v>
      </c>
      <c r="B2" s="134" t="s">
        <v>184</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34.010000000000005</v>
      </c>
      <c r="B5" s="138">
        <f>IFERROR(MEDIAN(B7:B1048576),0)</f>
        <v>31.17</v>
      </c>
      <c r="C5" s="138"/>
      <c r="D5" s="138">
        <f>IFERROR(AVERAGEIFS(B7:B1048576,B7:B1048576,"&lt;"&amp;(A5+IFERROR(_xlfn.STDEV.S(B7:B1048576),0)),B7:B1048576,"&gt;"&amp;(A5-IFERROR(_xlfn.STDEV.S(B7:B1048576),0))),0)</f>
        <v>29.28</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1309</v>
      </c>
      <c r="B9" s="51">
        <v>32.340000000000003</v>
      </c>
      <c r="C9" s="41" t="s">
        <v>339</v>
      </c>
      <c r="D9" s="41" t="s">
        <v>272</v>
      </c>
      <c r="E9" s="42">
        <v>802002000102</v>
      </c>
      <c r="F9" s="40">
        <v>45433</v>
      </c>
      <c r="G9" s="69" t="s">
        <v>656</v>
      </c>
      <c r="H9" s="41">
        <v>41</v>
      </c>
      <c r="I9" s="41">
        <v>2024</v>
      </c>
      <c r="J9" s="43" t="s">
        <v>279</v>
      </c>
      <c r="L9" s="38"/>
      <c r="M9" s="30"/>
      <c r="N9" s="30"/>
      <c r="Q9" s="31"/>
      <c r="R9" s="31"/>
      <c r="S9" s="31"/>
    </row>
    <row r="10" spans="1:19" s="29" customFormat="1" ht="52.5" customHeight="1" x14ac:dyDescent="0.3">
      <c r="A10" s="36" t="s">
        <v>1310</v>
      </c>
      <c r="B10" s="51">
        <v>48.2</v>
      </c>
      <c r="C10" s="41" t="s">
        <v>288</v>
      </c>
      <c r="D10" s="41" t="s">
        <v>285</v>
      </c>
      <c r="E10" s="42">
        <v>36519741000120</v>
      </c>
      <c r="F10" s="40">
        <v>45351</v>
      </c>
      <c r="G10" s="69" t="s">
        <v>371</v>
      </c>
      <c r="H10" s="41">
        <v>1</v>
      </c>
      <c r="I10" s="41">
        <v>2024</v>
      </c>
      <c r="J10" s="43" t="s">
        <v>291</v>
      </c>
      <c r="L10" s="38"/>
      <c r="M10" s="30"/>
      <c r="N10" s="30"/>
      <c r="Q10" s="31"/>
      <c r="R10" s="31"/>
      <c r="S10" s="31"/>
    </row>
    <row r="11" spans="1:19" s="29" customFormat="1" ht="52.5" customHeight="1" x14ac:dyDescent="0.3">
      <c r="A11" s="36" t="s">
        <v>1311</v>
      </c>
      <c r="B11" s="51">
        <v>30</v>
      </c>
      <c r="C11" s="41" t="s">
        <v>276</v>
      </c>
      <c r="D11" s="41" t="s">
        <v>272</v>
      </c>
      <c r="E11" s="42">
        <v>48346978000136</v>
      </c>
      <c r="F11" s="40">
        <v>45425</v>
      </c>
      <c r="G11" s="69" t="s">
        <v>417</v>
      </c>
      <c r="H11" s="41">
        <v>18</v>
      </c>
      <c r="I11" s="41">
        <v>2024</v>
      </c>
      <c r="J11" s="43" t="s">
        <v>279</v>
      </c>
      <c r="L11" s="38"/>
      <c r="M11" s="30"/>
      <c r="N11" s="30"/>
      <c r="Q11" s="31"/>
      <c r="R11" s="31"/>
      <c r="S11" s="31"/>
    </row>
    <row r="12" spans="1:19" s="29" customFormat="1" ht="52.5" customHeight="1" x14ac:dyDescent="0.3">
      <c r="A12" s="36" t="s">
        <v>1312</v>
      </c>
      <c r="B12" s="51">
        <v>25.5</v>
      </c>
      <c r="C12" s="41" t="s">
        <v>339</v>
      </c>
      <c r="D12" s="41" t="s">
        <v>272</v>
      </c>
      <c r="E12" s="42">
        <v>3652030000170</v>
      </c>
      <c r="F12" s="40">
        <v>45561</v>
      </c>
      <c r="G12" s="69" t="s">
        <v>392</v>
      </c>
      <c r="H12" s="41">
        <v>48</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94" priority="5">
      <formula>$F1="VALOR INCONSISTENTE"</formula>
    </cfRule>
  </conditionalFormatting>
  <conditionalFormatting sqref="A9:J35">
    <cfRule type="expression" dxfId="9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2"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82359-C583-4169-BB82-156AACB52A20}">
  <sheetPr codeName="Planilha110">
    <pageSetUpPr fitToPage="1"/>
  </sheetPr>
  <dimension ref="A1:S17"/>
  <sheetViews>
    <sheetView showGridLines="0" zoomScale="80" zoomScaleNormal="80" workbookViewId="0">
      <pane ySplit="2" topLeftCell="A3" activePane="bottomLeft" state="frozen"/>
      <selection pane="bottomLeft" activeCell="A14" sqref="A14"/>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246</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17.810000000000002</v>
      </c>
      <c r="B5" s="138">
        <f>IFERROR(MEDIAN(B7:B1048576),0)</f>
        <v>17.350000000000001</v>
      </c>
      <c r="C5" s="138"/>
      <c r="D5" s="138">
        <f>IFERROR(AVERAGEIFS(B7:B1048576,B7:B1048576,"&lt;"&amp;(A5+IFERROR(_xlfn.STDEV.S(B7:B1048576),0)),B7:B1048576,"&gt;"&amp;(A5-IFERROR(_xlfn.STDEV.S(B7:B1048576),0))),0)</f>
        <v>17.350000000000001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1387</v>
      </c>
      <c r="B9" s="51">
        <v>23.64</v>
      </c>
      <c r="C9" s="41" t="s">
        <v>556</v>
      </c>
      <c r="D9" s="41" t="s">
        <v>272</v>
      </c>
      <c r="E9" s="42">
        <v>29700587000123</v>
      </c>
      <c r="F9" s="40">
        <v>45615</v>
      </c>
      <c r="G9" s="69" t="s">
        <v>396</v>
      </c>
      <c r="H9" s="41">
        <v>25</v>
      </c>
      <c r="I9" s="41">
        <v>2024</v>
      </c>
      <c r="J9" s="43" t="s">
        <v>279</v>
      </c>
      <c r="L9" s="38"/>
      <c r="M9" s="30"/>
      <c r="N9" s="30"/>
      <c r="Q9" s="31"/>
      <c r="R9" s="31"/>
      <c r="S9" s="31"/>
    </row>
    <row r="10" spans="1:19" s="65" customFormat="1" ht="40.35" customHeight="1" x14ac:dyDescent="0.35">
      <c r="A10" s="78" t="s">
        <v>42</v>
      </c>
      <c r="B10" s="79"/>
      <c r="C10" s="79"/>
      <c r="D10" s="80"/>
      <c r="E10" s="80"/>
      <c r="F10" s="81"/>
      <c r="G10" s="64"/>
      <c r="H10" s="64"/>
      <c r="I10" s="64"/>
      <c r="J10" s="64"/>
      <c r="L10" s="82"/>
      <c r="Q10" s="66"/>
      <c r="R10" s="66"/>
      <c r="S10" s="66"/>
    </row>
    <row r="11" spans="1:19" s="61" customFormat="1" ht="35.1" customHeight="1" x14ac:dyDescent="0.3">
      <c r="A11" s="58" t="s">
        <v>32</v>
      </c>
      <c r="B11" s="60" t="s">
        <v>43</v>
      </c>
      <c r="C11" s="59" t="s">
        <v>44</v>
      </c>
      <c r="D11" s="60" t="s">
        <v>45</v>
      </c>
      <c r="E11" s="127" t="s">
        <v>46</v>
      </c>
      <c r="F11" s="128"/>
      <c r="G11" s="68"/>
      <c r="H11" s="68"/>
      <c r="I11" s="68"/>
      <c r="J11" s="68"/>
      <c r="M11" s="62"/>
      <c r="N11" s="62"/>
      <c r="Q11" s="63"/>
      <c r="R11" s="63"/>
      <c r="S11" s="63"/>
    </row>
    <row r="12" spans="1:19" s="33" customFormat="1" ht="54" customHeight="1" x14ac:dyDescent="0.35">
      <c r="A12" s="36" t="s">
        <v>1313</v>
      </c>
      <c r="B12" s="51">
        <v>17.7</v>
      </c>
      <c r="C12" s="67" t="s">
        <v>1090</v>
      </c>
      <c r="D12" s="77" t="s">
        <v>1315</v>
      </c>
      <c r="E12" s="139" t="s">
        <v>1314</v>
      </c>
      <c r="F12" s="130"/>
      <c r="G12" s="32"/>
      <c r="H12" s="32"/>
      <c r="I12" s="32"/>
      <c r="J12" s="32"/>
      <c r="L12" s="75"/>
      <c r="M12" s="35"/>
      <c r="N12" s="35"/>
      <c r="Q12" s="34"/>
      <c r="R12" s="34"/>
      <c r="S12" s="34"/>
    </row>
    <row r="13" spans="1:19" s="33" customFormat="1" ht="54" customHeight="1" x14ac:dyDescent="0.35">
      <c r="A13" s="36" t="s">
        <v>1316</v>
      </c>
      <c r="B13" s="51">
        <v>17</v>
      </c>
      <c r="C13" s="67" t="s">
        <v>1090</v>
      </c>
      <c r="D13" s="77" t="s">
        <v>1318</v>
      </c>
      <c r="E13" s="139" t="s">
        <v>1317</v>
      </c>
      <c r="F13" s="130"/>
      <c r="G13" s="32"/>
      <c r="H13" s="32"/>
      <c r="I13" s="32"/>
      <c r="J13" s="32"/>
      <c r="L13" s="75"/>
      <c r="M13" s="35"/>
      <c r="N13" s="35"/>
      <c r="Q13" s="34"/>
      <c r="R13" s="34"/>
      <c r="S13" s="34"/>
    </row>
    <row r="14" spans="1:19" s="33" customFormat="1" ht="54" customHeight="1" x14ac:dyDescent="0.35">
      <c r="A14" s="36" t="s">
        <v>1319</v>
      </c>
      <c r="B14" s="51">
        <v>12.9</v>
      </c>
      <c r="C14" s="67" t="s">
        <v>1090</v>
      </c>
      <c r="D14" s="77" t="s">
        <v>1091</v>
      </c>
      <c r="E14" s="139" t="s">
        <v>1320</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2">
    <mergeCell ref="B1:D1"/>
    <mergeCell ref="B2:D2"/>
    <mergeCell ref="B4:C4"/>
    <mergeCell ref="D4:E4"/>
    <mergeCell ref="B5:C5"/>
    <mergeCell ref="D5:E5"/>
    <mergeCell ref="D16:F16"/>
    <mergeCell ref="D17:F17"/>
    <mergeCell ref="E11:F11"/>
    <mergeCell ref="E12:F12"/>
    <mergeCell ref="E13:F13"/>
    <mergeCell ref="E14:F14"/>
  </mergeCells>
  <conditionalFormatting sqref="F1:F3 F8:F9">
    <cfRule type="expression" dxfId="91" priority="8">
      <formula>$F1="VALOR INCONSISTENTE"</formula>
    </cfRule>
  </conditionalFormatting>
  <conditionalFormatting sqref="A12:B14 D12:J14 A15:J24 A9:J11">
    <cfRule type="expression" dxfId="90"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9" priority="6">
      <formula>$F4="VALOR INCONSISTENTE"</formula>
    </cfRule>
  </conditionalFormatting>
  <conditionalFormatting sqref="C12:C14">
    <cfRule type="expression" dxfId="88" priority="3">
      <formula>AND(C12&lt;&gt;"",MOD(ROW(),2)=0,$A12&lt;&gt;"PESQUISA DE PREÇOS BASEADA EM SITES DE AMPLO DOMÍNIO - Art. 23, § 1º, inciso III, Lei nº 14.133/2021",$A12&lt;&gt;"DESCRIÇÃO DO ITEM",$A12&lt;&gt;"PESQUISA DE PREÇOS DIRETA COM FORNECEDOR - Art. 23, § 1º, inciso IV, Lei nº 14.133/2021",$A12&lt;&gt;"CNPJ FORNECEDOR",$A12&lt;&gt;"PESQUISA DE PREÇOS BASEADA EM TABELAS DE REFERÊNCIA (SINAPI E SICRO) - Art. 23, § 2º, Lei nº 14.133/2021",$A12&lt;&gt;" ")</formula>
    </cfRule>
  </conditionalFormatting>
  <hyperlinks>
    <hyperlink ref="E12" r:id="rId1" xr:uid="{4F9B44A6-BF7F-41AC-9BF8-DEAB4C4A0328}"/>
    <hyperlink ref="E13" r:id="rId2" xr:uid="{9C992755-E77E-444A-89F9-41FF8B33B7C4}"/>
    <hyperlink ref="E14" r:id="rId3" display="https://www.manancialmedical.com.br/produto/papel-termossensivel-p-ecg-titb-80x20-rolo-compativel-com-eletrocardiografo-mindray-beneheart-r3.html?utm_source=Site&amp;utm_medium=GoogleShopping&amp;utm_campaign=IntegracaoGoogle&amp;srsltid=AfmBOooJDQHNJHYPZGYEt7gCMnmqZsUROZtt5PkQS3krcKqkYxcrHBzDUXE" xr:uid="{B4E203CD-7241-4C35-B12B-A29B6B458694}"/>
  </hyperlinks>
  <pageMargins left="0.4" right="0.4" top="0.6" bottom="0.6" header="0.31496062000000002" footer="0.31496062000000002"/>
  <pageSetup paperSize="9" scale="54" fitToHeight="0" orientation="landscape" cellComments="atEnd" r:id="rId4"/>
  <drawing r:id="rId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7224F-D0C4-4A8E-BBDF-2339D1B2DAA6}">
  <sheetPr codeName="Planilha111">
    <pageSetUpPr fitToPage="1"/>
  </sheetPr>
  <dimension ref="A1:S19"/>
  <sheetViews>
    <sheetView showGridLines="0" zoomScale="80" zoomScaleNormal="80" workbookViewId="0">
      <pane ySplit="2" topLeftCell="A9"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247</v>
      </c>
      <c r="C1" s="132"/>
      <c r="D1" s="133"/>
      <c r="E1" s="9"/>
      <c r="F1" s="2"/>
      <c r="G1" s="1"/>
      <c r="H1" s="2"/>
      <c r="I1" s="2"/>
      <c r="J1" s="2"/>
      <c r="K1" s="3"/>
      <c r="M1" s="3"/>
      <c r="N1" s="3"/>
    </row>
    <row r="2" spans="1:19" s="26" customFormat="1" ht="27" customHeight="1" x14ac:dyDescent="0.25">
      <c r="A2" s="70" t="s">
        <v>26</v>
      </c>
      <c r="B2" s="134" t="s">
        <v>193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15.973333333333334</v>
      </c>
      <c r="B5" s="138">
        <f>IFERROR(MEDIAN(B7:B1048576),0)</f>
        <v>12.21</v>
      </c>
      <c r="C5" s="138"/>
      <c r="D5" s="138">
        <f>IFERROR(AVERAGEIFS(B7:B1048576,B7:B1048576,"&lt;"&amp;(A5+IFERROR(_xlfn.STDEV.S(B7:B1048576),0)),B7:B1048576,"&gt;"&amp;(A5-IFERROR(_xlfn.STDEV.S(B7:B1048576),0))),0)</f>
        <v>13.774000000000001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1321</v>
      </c>
      <c r="B9" s="51">
        <v>11.2</v>
      </c>
      <c r="C9" s="41" t="s">
        <v>531</v>
      </c>
      <c r="D9" s="41" t="s">
        <v>272</v>
      </c>
      <c r="E9" s="42">
        <v>3652030000170</v>
      </c>
      <c r="F9" s="40">
        <v>45615</v>
      </c>
      <c r="G9" s="69" t="s">
        <v>396</v>
      </c>
      <c r="H9" s="41">
        <v>25</v>
      </c>
      <c r="I9" s="41">
        <v>2024</v>
      </c>
      <c r="J9" s="43" t="s">
        <v>279</v>
      </c>
      <c r="L9" s="38"/>
      <c r="M9" s="30"/>
      <c r="N9" s="30"/>
      <c r="Q9" s="31"/>
      <c r="R9" s="31"/>
      <c r="S9" s="31"/>
    </row>
    <row r="10" spans="1:19" s="29" customFormat="1" ht="52.5" customHeight="1" x14ac:dyDescent="0.3">
      <c r="A10" s="36" t="s">
        <v>788</v>
      </c>
      <c r="B10" s="51">
        <v>11.25</v>
      </c>
      <c r="C10" s="41" t="s">
        <v>531</v>
      </c>
      <c r="D10" s="41" t="s">
        <v>272</v>
      </c>
      <c r="E10" s="42" t="s">
        <v>474</v>
      </c>
      <c r="F10" s="40">
        <v>45364</v>
      </c>
      <c r="G10" s="69" t="s">
        <v>752</v>
      </c>
      <c r="H10" s="41">
        <v>5</v>
      </c>
      <c r="I10" s="41">
        <v>2024</v>
      </c>
      <c r="J10" s="43" t="s">
        <v>279</v>
      </c>
      <c r="L10" s="38"/>
      <c r="M10" s="30"/>
      <c r="N10" s="30"/>
      <c r="Q10" s="31"/>
      <c r="R10" s="31"/>
      <c r="S10" s="31"/>
    </row>
    <row r="11" spans="1:19" s="29" customFormat="1" ht="52.5" customHeight="1" x14ac:dyDescent="0.3">
      <c r="A11" s="36" t="s">
        <v>789</v>
      </c>
      <c r="B11" s="51">
        <v>12.27</v>
      </c>
      <c r="C11" s="41" t="s">
        <v>288</v>
      </c>
      <c r="D11" s="41" t="s">
        <v>285</v>
      </c>
      <c r="E11" s="42" t="s">
        <v>340</v>
      </c>
      <c r="F11" s="40">
        <v>45468</v>
      </c>
      <c r="G11" s="69" t="s">
        <v>290</v>
      </c>
      <c r="H11" s="41">
        <v>32</v>
      </c>
      <c r="I11" s="41">
        <v>2024</v>
      </c>
      <c r="J11" s="43" t="s">
        <v>287</v>
      </c>
      <c r="L11" s="38"/>
      <c r="M11" s="30"/>
      <c r="N11" s="30"/>
      <c r="Q11" s="31"/>
      <c r="R11" s="31"/>
      <c r="S11" s="31"/>
    </row>
    <row r="12" spans="1:19" s="29" customFormat="1" ht="52.5" customHeight="1" x14ac:dyDescent="0.3">
      <c r="A12" s="36" t="s">
        <v>790</v>
      </c>
      <c r="B12" s="51">
        <v>12.15</v>
      </c>
      <c r="C12" s="41" t="s">
        <v>284</v>
      </c>
      <c r="D12" s="41" t="s">
        <v>285</v>
      </c>
      <c r="E12" s="42" t="s">
        <v>518</v>
      </c>
      <c r="F12" s="40">
        <v>45363</v>
      </c>
      <c r="G12" s="69" t="s">
        <v>519</v>
      </c>
      <c r="H12" s="41">
        <v>5</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1092</v>
      </c>
      <c r="B15" s="51">
        <v>22</v>
      </c>
      <c r="C15" s="67" t="s">
        <v>1090</v>
      </c>
      <c r="D15" s="77" t="s">
        <v>911</v>
      </c>
      <c r="E15" s="139" t="s">
        <v>1093</v>
      </c>
      <c r="F15" s="130"/>
      <c r="G15" s="32"/>
      <c r="H15" s="32"/>
      <c r="I15" s="32"/>
      <c r="J15" s="32"/>
      <c r="L15" s="75"/>
      <c r="M15" s="35"/>
      <c r="N15" s="35"/>
      <c r="Q15" s="34"/>
      <c r="R15" s="34"/>
      <c r="S15" s="34"/>
    </row>
    <row r="16" spans="1:19" s="33" customFormat="1" ht="54" customHeight="1" x14ac:dyDescent="0.35">
      <c r="A16" s="36" t="s">
        <v>1094</v>
      </c>
      <c r="B16" s="51">
        <v>26.97</v>
      </c>
      <c r="C16" s="67" t="s">
        <v>1090</v>
      </c>
      <c r="D16" s="77" t="s">
        <v>911</v>
      </c>
      <c r="E16" s="139" t="s">
        <v>1095</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87" priority="5">
      <formula>$F1="VALOR INCONSISTENTE"</formula>
    </cfRule>
  </conditionalFormatting>
  <conditionalFormatting sqref="A15:D15 G15:J15 A16:J37 A9:J14">
    <cfRule type="expression" dxfId="8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5" priority="3">
      <formula>$F4="VALOR INCONSISTENTE"</formula>
    </cfRule>
  </conditionalFormatting>
  <conditionalFormatting sqref="E15:F15">
    <cfRule type="expression" dxfId="84"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produto.mercadolivre.com.br/MLB-3402721337-eletrodo-descartavel-p-ecg-adultoinfantil-pct-com-50-unds-_JM%3Fmatt_tool%3D18956390%26utm_source%3Dgoogle_shopping%26utm_medium%3Dorganic&amp;rct=j&amp;q=&amp;esrc=s&amp;opi=95576897&amp;sa=U&amp;ved=0ahUKEwjJkvrMxJ2LAxUfpZUCHUCRG0gQgOUECJIG&amp;usg=AOvVaw0xpxmfMCyxANZ1wkGeG2Rd" xr:uid="{FD3F274C-DC97-4AA5-A421-EA7AA4D20DB9}"/>
    <hyperlink ref="E16" r:id="rId2" display="https://www.google.com/url?url=https://produto.mercadolivre.com.br/MLB-2679962387-eletrodo-ecg-descartavel-adulto-descarpack-50-unidades-_JM%3Fmatt_tool%3D18956390%26utm_source%3Dgoogle_shopping%26utm_medium%3Dorganic&amp;rct=j&amp;q=&amp;esrc=s&amp;opi=95576897&amp;sa=U&amp;ved=0ahUKEwjJkvrMxJ2LAxUfpZUCHUCRG0gQguUECMUG&amp;usg=AOvVaw3oQ40MjV5Fhn9uWvy6g8uG" xr:uid="{12C32A3B-24B9-4BC9-BB36-2A9330382A0D}"/>
  </hyperlinks>
  <pageMargins left="0.4" right="0.4" top="0.6" bottom="0.6" header="0.31496062000000002" footer="0.31496062000000002"/>
  <pageSetup paperSize="9" scale="54" fitToHeight="0" orientation="landscape" cellComments="atEnd" r:id="rId3"/>
  <drawing r:id="rId4"/>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C5D6E-8B62-4871-909D-5AE8D3672119}">
  <sheetPr codeName="Planilha112">
    <pageSetUpPr fitToPage="1"/>
  </sheetPr>
  <dimension ref="A1:S20"/>
  <sheetViews>
    <sheetView showGridLines="0" zoomScale="80" zoomScaleNormal="80" workbookViewId="0">
      <pane ySplit="2" topLeftCell="A11"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20.717142857142857</v>
      </c>
      <c r="B5" s="138">
        <f>IFERROR(MEDIAN(B7:B1048576),0)</f>
        <v>20.100000000000001</v>
      </c>
      <c r="C5" s="138"/>
      <c r="D5" s="138">
        <f>IFERROR(AVERAGEIFS(B7:B1048576,B7:B1048576,"&lt;"&amp;(A5+IFERROR(_xlfn.STDEV.S(B7:B1048576),0)),B7:B1048576,"&gt;"&amp;(A5-IFERROR(_xlfn.STDEV.S(B7:B1048576),0))),0)</f>
        <v>20.645999999999997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791</v>
      </c>
      <c r="B9" s="51">
        <v>26</v>
      </c>
      <c r="C9" s="41" t="s">
        <v>276</v>
      </c>
      <c r="D9" s="41" t="s">
        <v>272</v>
      </c>
      <c r="E9" s="42" t="s">
        <v>792</v>
      </c>
      <c r="F9" s="40">
        <v>45436</v>
      </c>
      <c r="G9" s="69" t="s">
        <v>337</v>
      </c>
      <c r="H9" s="41">
        <v>17</v>
      </c>
      <c r="I9" s="41">
        <v>2024</v>
      </c>
      <c r="J9" s="43" t="s">
        <v>279</v>
      </c>
      <c r="L9" s="38"/>
      <c r="M9" s="30"/>
      <c r="N9" s="30"/>
      <c r="Q9" s="31"/>
      <c r="R9" s="31"/>
      <c r="S9" s="31"/>
    </row>
    <row r="10" spans="1:19" s="29" customFormat="1" ht="52.5" customHeight="1" x14ac:dyDescent="0.3">
      <c r="A10" s="36" t="s">
        <v>1322</v>
      </c>
      <c r="B10" s="51">
        <v>15.79</v>
      </c>
      <c r="C10" s="41" t="s">
        <v>556</v>
      </c>
      <c r="D10" s="41" t="s">
        <v>272</v>
      </c>
      <c r="E10" s="42">
        <v>802002000102</v>
      </c>
      <c r="F10" s="40">
        <v>45603</v>
      </c>
      <c r="G10" s="69" t="s">
        <v>1323</v>
      </c>
      <c r="H10" s="41">
        <v>16</v>
      </c>
      <c r="I10" s="41">
        <v>2024</v>
      </c>
      <c r="J10" s="43" t="s">
        <v>297</v>
      </c>
      <c r="L10" s="38"/>
      <c r="M10" s="30"/>
      <c r="N10" s="30"/>
      <c r="Q10" s="31"/>
      <c r="R10" s="31"/>
      <c r="S10" s="31"/>
    </row>
    <row r="11" spans="1:19" s="29" customFormat="1" ht="52.5" customHeight="1" x14ac:dyDescent="0.3">
      <c r="A11" s="36" t="s">
        <v>795</v>
      </c>
      <c r="B11" s="51">
        <v>20.079999999999998</v>
      </c>
      <c r="C11" s="41" t="s">
        <v>288</v>
      </c>
      <c r="D11" s="41" t="s">
        <v>285</v>
      </c>
      <c r="E11" s="42" t="s">
        <v>332</v>
      </c>
      <c r="F11" s="40">
        <v>45408</v>
      </c>
      <c r="G11" s="69" t="s">
        <v>796</v>
      </c>
      <c r="H11" s="41">
        <v>14</v>
      </c>
      <c r="I11" s="41">
        <v>2024</v>
      </c>
      <c r="J11" s="43" t="s">
        <v>287</v>
      </c>
      <c r="L11" s="38"/>
      <c r="M11" s="30"/>
      <c r="N11" s="30"/>
      <c r="Q11" s="31"/>
      <c r="R11" s="31"/>
      <c r="S11" s="31"/>
    </row>
    <row r="12" spans="1:19" s="29" customFormat="1" ht="52.5" customHeight="1" x14ac:dyDescent="0.3">
      <c r="A12" s="36" t="s">
        <v>797</v>
      </c>
      <c r="B12" s="51">
        <v>20.100000000000001</v>
      </c>
      <c r="C12" s="41" t="s">
        <v>288</v>
      </c>
      <c r="D12" s="41" t="s">
        <v>285</v>
      </c>
      <c r="E12" s="42" t="s">
        <v>798</v>
      </c>
      <c r="F12" s="40">
        <v>45429</v>
      </c>
      <c r="G12" s="69" t="s">
        <v>799</v>
      </c>
      <c r="H12" s="41">
        <v>34</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1096</v>
      </c>
      <c r="B15" s="51">
        <v>22.9</v>
      </c>
      <c r="C15" s="67" t="s">
        <v>1090</v>
      </c>
      <c r="D15" s="77" t="s">
        <v>1097</v>
      </c>
      <c r="E15" s="139" t="s">
        <v>1098</v>
      </c>
      <c r="F15" s="130"/>
      <c r="G15" s="32"/>
      <c r="H15" s="32"/>
      <c r="I15" s="32"/>
      <c r="J15" s="32"/>
      <c r="L15" s="75"/>
      <c r="M15" s="35"/>
      <c r="N15" s="35"/>
      <c r="Q15" s="34"/>
      <c r="R15" s="34"/>
      <c r="S15" s="34"/>
    </row>
    <row r="16" spans="1:19" s="33" customFormat="1" ht="54" customHeight="1" x14ac:dyDescent="0.35">
      <c r="A16" s="36" t="s">
        <v>1099</v>
      </c>
      <c r="B16" s="51">
        <v>17.25</v>
      </c>
      <c r="C16" s="67" t="s">
        <v>1090</v>
      </c>
      <c r="D16" s="77" t="s">
        <v>995</v>
      </c>
      <c r="E16" s="139" t="s">
        <v>1100</v>
      </c>
      <c r="F16" s="130"/>
      <c r="G16" s="32"/>
      <c r="H16" s="32"/>
      <c r="I16" s="32"/>
      <c r="J16" s="32"/>
      <c r="L16" s="75"/>
      <c r="M16" s="35"/>
      <c r="N16" s="35"/>
      <c r="Q16" s="34"/>
      <c r="R16" s="34"/>
      <c r="S16" s="34"/>
    </row>
    <row r="17" spans="1:19" s="33" customFormat="1" ht="54" customHeight="1" x14ac:dyDescent="0.35">
      <c r="A17" s="36" t="s">
        <v>1101</v>
      </c>
      <c r="B17" s="51">
        <v>22.9</v>
      </c>
      <c r="C17" s="67" t="s">
        <v>1090</v>
      </c>
      <c r="D17" s="77" t="s">
        <v>1102</v>
      </c>
      <c r="E17" s="139" t="s">
        <v>1103</v>
      </c>
      <c r="F17" s="14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83" priority="5">
      <formula>$F1="VALOR INCONSISTENTE"</formula>
    </cfRule>
  </conditionalFormatting>
  <conditionalFormatting sqref="A9:J38">
    <cfRule type="expression" dxfId="8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1" priority="3">
      <formula>$F4="VALOR INCONSISTENTE"</formula>
    </cfRule>
  </conditionalFormatting>
  <hyperlinks>
    <hyperlink ref="E15" r:id="rId1" xr:uid="{7FCF3B2D-7D19-4C7F-8AF6-0D82A08CC19D}"/>
    <hyperlink ref="E16" r:id="rId2" display="https://www.google.com/url?url=https://www.especifarma.com.br/curativos-e-higiene/algodao-hidrofilo-500g-rolo-farol%3Fparceiro%3D8464%26srsltid%3DAfmBOoqHdP0iQddlHiCXnO-9Kqbq5XTt1DEAmCRv7VODjQ0orkbVWLTg-OM&amp;rct=j&amp;q=&amp;esrc=s&amp;opi=95576897&amp;sa=U&amp;ved=0ahUKEwiNgc3UxJ2LAxWerpUCHSQSMAoQgOUECJQH&amp;usg=AOvVaw0TCEt3OBiZaq_MB2RfbwzY" xr:uid="{5FD2EB52-CF95-45C0-BF88-2AD82E6A4F6C}"/>
    <hyperlink ref="E17" r:id="rId3" display="https://www.google.com/url?url=https://www.dentalecia.com.br/algda500gmedihuse/p%3Fidsku%3D272%26srsltid%3DAfmBOorqFQpDa9Ro23A3ykBJFNNraeFKhrZRrUegpbtRxr8GT9fdXu9ex-E&amp;rct=j&amp;q=&amp;esrc=s&amp;opi=95576897&amp;sa=U&amp;ved=0ahUKEwiNgc3UxJ2LAxWerpUCHSQSMAoQguUECKAH&amp;usg=AOvVaw0TrOBQc_odSj0s4TB0X1Y8" xr:uid="{E13BAFDF-6477-4831-8D76-31D04069350E}"/>
  </hyperlinks>
  <pageMargins left="0.4" right="0.4" top="0.6" bottom="0.6" header="0.31496062000000002" footer="0.31496062000000002"/>
  <pageSetup paperSize="9" scale="54" fitToHeight="0" orientation="landscape" cellComments="atEnd" r:id="rId4"/>
  <drawing r:id="rId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C6CDB-43AE-4DB7-990E-DFC6FE17EABF}">
  <sheetPr codeName="Planilha113">
    <pageSetUpPr fitToPage="1"/>
  </sheetPr>
  <dimension ref="A1:S19"/>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249</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17.146666666666665</v>
      </c>
      <c r="B5" s="138">
        <f>IFERROR(MEDIAN(B7:B1048576),0)</f>
        <v>17.25</v>
      </c>
      <c r="C5" s="138"/>
      <c r="D5" s="138">
        <f>IFERROR(AVERAGEIFS(B7:B1048576,B7:B1048576,"&lt;"&amp;(A5+IFERROR(_xlfn.STDEV.S(B7:B1048576),0)),B7:B1048576,"&gt;"&amp;(A5-IFERROR(_xlfn.STDEV.S(B7:B1048576),0))),0)</f>
        <v>17.077500000000001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801</v>
      </c>
      <c r="B9" s="51">
        <v>10</v>
      </c>
      <c r="C9" s="41" t="s">
        <v>276</v>
      </c>
      <c r="D9" s="41" t="s">
        <v>272</v>
      </c>
      <c r="E9" s="42" t="s">
        <v>298</v>
      </c>
      <c r="F9" s="40">
        <v>45567</v>
      </c>
      <c r="G9" s="69" t="s">
        <v>440</v>
      </c>
      <c r="H9" s="41">
        <v>106</v>
      </c>
      <c r="I9" s="41">
        <v>2024</v>
      </c>
      <c r="J9" s="43" t="s">
        <v>279</v>
      </c>
      <c r="L9" s="38"/>
      <c r="M9" s="30"/>
      <c r="N9" s="30"/>
      <c r="Q9" s="31"/>
      <c r="R9" s="31"/>
      <c r="S9" s="31"/>
    </row>
    <row r="10" spans="1:19" s="29" customFormat="1" ht="52.5" customHeight="1" x14ac:dyDescent="0.3">
      <c r="A10" s="36" t="s">
        <v>1324</v>
      </c>
      <c r="B10" s="51">
        <v>18</v>
      </c>
      <c r="C10" s="41" t="s">
        <v>466</v>
      </c>
      <c r="D10" s="41" t="s">
        <v>301</v>
      </c>
      <c r="E10" s="42">
        <v>33068320000132</v>
      </c>
      <c r="F10" s="40">
        <v>45400</v>
      </c>
      <c r="G10" s="69" t="s">
        <v>773</v>
      </c>
      <c r="H10" s="41" t="s">
        <v>774</v>
      </c>
      <c r="I10" s="41" t="s">
        <v>559</v>
      </c>
      <c r="J10" s="43" t="s">
        <v>303</v>
      </c>
      <c r="L10" s="38"/>
      <c r="M10" s="30"/>
      <c r="N10" s="30"/>
      <c r="Q10" s="31"/>
      <c r="R10" s="31"/>
      <c r="S10" s="31"/>
    </row>
    <row r="11" spans="1:19" s="29" customFormat="1" ht="52.5" customHeight="1" x14ac:dyDescent="0.3">
      <c r="A11" s="36" t="s">
        <v>1325</v>
      </c>
      <c r="B11" s="51">
        <v>18.809999999999999</v>
      </c>
      <c r="C11" s="41" t="s">
        <v>288</v>
      </c>
      <c r="D11" s="41" t="s">
        <v>285</v>
      </c>
      <c r="E11" s="42">
        <v>23121920000163</v>
      </c>
      <c r="F11" s="40">
        <v>45415</v>
      </c>
      <c r="G11" s="69" t="s">
        <v>819</v>
      </c>
      <c r="H11" s="41">
        <v>16</v>
      </c>
      <c r="I11" s="41">
        <v>2024</v>
      </c>
      <c r="J11" s="43" t="s">
        <v>287</v>
      </c>
      <c r="L11" s="38"/>
      <c r="M11" s="30"/>
      <c r="N11" s="30"/>
      <c r="Q11" s="31"/>
      <c r="R11" s="31"/>
      <c r="S11" s="31"/>
    </row>
    <row r="12" spans="1:19" s="29" customFormat="1" ht="52.5" customHeight="1" x14ac:dyDescent="0.3">
      <c r="A12" s="36" t="s">
        <v>802</v>
      </c>
      <c r="B12" s="51">
        <v>15</v>
      </c>
      <c r="C12" s="41" t="s">
        <v>276</v>
      </c>
      <c r="D12" s="41" t="s">
        <v>272</v>
      </c>
      <c r="E12" s="42" t="s">
        <v>450</v>
      </c>
      <c r="F12" s="40">
        <v>45468</v>
      </c>
      <c r="G12" s="69" t="s">
        <v>296</v>
      </c>
      <c r="H12" s="41">
        <v>12</v>
      </c>
      <c r="I12" s="41">
        <v>2024</v>
      </c>
      <c r="J12" s="43" t="s">
        <v>297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1104</v>
      </c>
      <c r="B15" s="51">
        <v>24.57</v>
      </c>
      <c r="C15" s="67" t="s">
        <v>1090</v>
      </c>
      <c r="D15" s="77" t="s">
        <v>1105</v>
      </c>
      <c r="E15" s="139" t="s">
        <v>1106</v>
      </c>
      <c r="F15" s="130"/>
      <c r="G15" s="32"/>
      <c r="H15" s="32"/>
      <c r="I15" s="32"/>
      <c r="J15" s="32"/>
      <c r="L15" s="75"/>
      <c r="M15" s="35"/>
      <c r="N15" s="35"/>
      <c r="Q15" s="34"/>
      <c r="R15" s="34"/>
      <c r="S15" s="34"/>
    </row>
    <row r="16" spans="1:19" s="33" customFormat="1" ht="54" customHeight="1" x14ac:dyDescent="0.35">
      <c r="A16" s="36" t="s">
        <v>1107</v>
      </c>
      <c r="B16" s="51">
        <v>16.5</v>
      </c>
      <c r="C16" s="67" t="s">
        <v>1090</v>
      </c>
      <c r="D16" s="77" t="s">
        <v>942</v>
      </c>
      <c r="E16" s="139" t="s">
        <v>1108</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80" priority="5">
      <formula>$F1="VALOR INCONSISTENTE"</formula>
    </cfRule>
  </conditionalFormatting>
  <conditionalFormatting sqref="A9:J37">
    <cfRule type="expression" dxfId="7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8" priority="3">
      <formula>$F4="VALOR INCONSISTENTE"</formula>
    </cfRule>
  </conditionalFormatting>
  <hyperlinks>
    <hyperlink ref="E15" r:id="rId1" display="https://www.google.com/url?url=https://mundocpap.com.br/mascara-de-oxigenio-com-reservatorio-adulto-de-silicone.html%3Fsrsltid%3DAfmBOop1F483s4moNBxGLQDuwcIqq992JOlihqokFQxC_og3cIUXc2jVPWs&amp;rct=j&amp;q=&amp;esrc=s&amp;opi=95576897&amp;sa=U&amp;ved=0ahUKEwjnvsjbxJ2LAxXZq5UCHZVrNroQgOUECJoG&amp;usg=AOvVaw2B-w3IVZ615BqMZ4jel_JI" xr:uid="{E4B2FA68-9484-496C-AFCE-5DA07D8C089E}"/>
    <hyperlink ref="E16" r:id="rId2" display="https://www.google.com/url?url=https://www.cirurgicalucena.com.br/prod,idproduto,8621009,gasoterapia-mascara-alta-concentracao-para-oxigenio-com-reservatorio-adulto-ro1083---romed%3Fsrsltid%3DAfmBOopMOblDornpmmy2km8jeSAuH68L9_uzppJEORwSygsKZr83Jjwvtpo&amp;rct=j&amp;q=&amp;esrc=s&amp;opi=95576897&amp;sa=U&amp;ved=0ahUKEwjnvsjbxJ2LAxXZq5UCHZVrNroQgOUECKUG&amp;usg=AOvVaw2Asf2iWCKI6TsTxDQKIwxn" xr:uid="{588FEDA2-4BB7-4EC3-A97F-3FDD746503FD}"/>
  </hyperlinks>
  <pageMargins left="0.4" right="0.4" top="0.6" bottom="0.6" header="0.31496062000000002" footer="0.31496062000000002"/>
  <pageSetup paperSize="9" scale="54" fitToHeight="0" orientation="landscape" cellComments="atEnd" r:id="rId3"/>
  <drawing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A869A-FE87-4B8D-B0F2-BDC49567A2FC}">
  <sheetPr codeName="Planilha114">
    <pageSetUpPr fitToPage="1"/>
  </sheetPr>
  <dimension ref="A1:S19"/>
  <sheetViews>
    <sheetView showGridLines="0" zoomScale="80" zoomScaleNormal="80" workbookViewId="0">
      <pane ySplit="2" topLeftCell="A3" activePane="bottomLeft" state="frozen"/>
      <selection pane="bottomLeft" activeCell="A16" sqref="A16:XFD1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250</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18.350000000000001</v>
      </c>
      <c r="B5" s="138">
        <f>IFERROR(MEDIAN(B7:B1048576),0)</f>
        <v>20.46</v>
      </c>
      <c r="C5" s="138"/>
      <c r="D5" s="138">
        <f>IFERROR(AVERAGEIFS(B7:B1048576,B7:B1048576,"&lt;"&amp;(A5+IFERROR(_xlfn.STDEV.S(B7:B1048576),0)),B7:B1048576,"&gt;"&amp;(A5-IFERROR(_xlfn.STDEV.S(B7:B1048576),0))),0)</f>
        <v>22.025000000000002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1326</v>
      </c>
      <c r="B9" s="51">
        <v>19.72</v>
      </c>
      <c r="C9" s="41" t="s">
        <v>288</v>
      </c>
      <c r="D9" s="41" t="s">
        <v>285</v>
      </c>
      <c r="E9" s="42">
        <v>23121920000163</v>
      </c>
      <c r="F9" s="40">
        <v>45415</v>
      </c>
      <c r="G9" s="69" t="s">
        <v>819</v>
      </c>
      <c r="H9" s="41">
        <v>16</v>
      </c>
      <c r="I9" s="41">
        <v>2024</v>
      </c>
      <c r="J9" s="43" t="s">
        <v>287</v>
      </c>
      <c r="L9" s="38"/>
      <c r="M9" s="30"/>
      <c r="N9" s="30"/>
      <c r="Q9" s="31"/>
      <c r="R9" s="31"/>
      <c r="S9" s="31"/>
    </row>
    <row r="10" spans="1:19" s="29" customFormat="1" ht="52.5" customHeight="1" x14ac:dyDescent="0.3">
      <c r="A10" s="36" t="s">
        <v>1327</v>
      </c>
      <c r="B10" s="51">
        <v>12</v>
      </c>
      <c r="C10" s="41" t="s">
        <v>276</v>
      </c>
      <c r="D10" s="41" t="s">
        <v>272</v>
      </c>
      <c r="E10" s="42">
        <v>72182000106</v>
      </c>
      <c r="F10" s="40">
        <v>45468</v>
      </c>
      <c r="G10" s="69" t="s">
        <v>296</v>
      </c>
      <c r="H10" s="41">
        <v>12</v>
      </c>
      <c r="I10" s="41">
        <v>2024</v>
      </c>
      <c r="J10" s="43" t="s">
        <v>297</v>
      </c>
      <c r="L10" s="38"/>
      <c r="M10" s="30"/>
      <c r="N10" s="30"/>
      <c r="Q10" s="31"/>
      <c r="R10" s="31"/>
      <c r="S10" s="31"/>
    </row>
    <row r="11" spans="1:19" s="29" customFormat="1" ht="52.5" customHeight="1" x14ac:dyDescent="0.3">
      <c r="A11" s="36" t="s">
        <v>807</v>
      </c>
      <c r="B11" s="51">
        <v>10</v>
      </c>
      <c r="C11" s="41" t="s">
        <v>276</v>
      </c>
      <c r="D11" s="41" t="s">
        <v>272</v>
      </c>
      <c r="E11" s="42" t="s">
        <v>667</v>
      </c>
      <c r="F11" s="40">
        <v>45428</v>
      </c>
      <c r="G11" s="69" t="s">
        <v>808</v>
      </c>
      <c r="H11" s="41">
        <v>26</v>
      </c>
      <c r="I11" s="41">
        <v>2024</v>
      </c>
      <c r="J11" s="43" t="s">
        <v>279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1110</v>
      </c>
      <c r="B14" s="51">
        <v>23.68</v>
      </c>
      <c r="C14" s="67" t="s">
        <v>1109</v>
      </c>
      <c r="D14" s="77" t="s">
        <v>942</v>
      </c>
      <c r="E14" s="139" t="s">
        <v>1111</v>
      </c>
      <c r="F14" s="130"/>
      <c r="G14" s="32"/>
      <c r="H14" s="32"/>
      <c r="I14" s="32"/>
      <c r="J14" s="32"/>
      <c r="L14" s="75"/>
      <c r="M14" s="35"/>
      <c r="N14" s="35"/>
      <c r="Q14" s="34"/>
      <c r="R14" s="34"/>
      <c r="S14" s="34"/>
    </row>
    <row r="15" spans="1:19" s="33" customFormat="1" ht="54" customHeight="1" x14ac:dyDescent="0.35">
      <c r="A15" s="36" t="s">
        <v>1112</v>
      </c>
      <c r="B15" s="51">
        <v>23.5</v>
      </c>
      <c r="C15" s="67" t="s">
        <v>1109</v>
      </c>
      <c r="D15" s="77" t="s">
        <v>1113</v>
      </c>
      <c r="E15" s="139" t="s">
        <v>1114</v>
      </c>
      <c r="F15" s="130"/>
      <c r="G15" s="32"/>
      <c r="H15" s="32"/>
      <c r="I15" s="32"/>
      <c r="J15" s="32"/>
      <c r="L15" s="75"/>
      <c r="M15" s="35"/>
      <c r="N15" s="35"/>
      <c r="Q15" s="34"/>
      <c r="R15" s="34"/>
      <c r="S15" s="34"/>
    </row>
    <row r="16" spans="1:19" s="33" customFormat="1" ht="54" customHeight="1" x14ac:dyDescent="0.35">
      <c r="A16" s="36" t="s">
        <v>1115</v>
      </c>
      <c r="B16" s="51">
        <v>21.2</v>
      </c>
      <c r="C16" s="67" t="s">
        <v>1109</v>
      </c>
      <c r="D16" s="77" t="s">
        <v>939</v>
      </c>
      <c r="E16" s="139" t="s">
        <v>1116</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2">
    <mergeCell ref="B1:D1"/>
    <mergeCell ref="B2:D2"/>
    <mergeCell ref="B4:C4"/>
    <mergeCell ref="D4:E4"/>
    <mergeCell ref="B5:C5"/>
    <mergeCell ref="D5:E5"/>
    <mergeCell ref="D18:F18"/>
    <mergeCell ref="D19:F19"/>
    <mergeCell ref="E13:F13"/>
    <mergeCell ref="E14:F14"/>
    <mergeCell ref="E15:F15"/>
    <mergeCell ref="E16:F16"/>
  </mergeCells>
  <conditionalFormatting sqref="F1:F3 F8:F11">
    <cfRule type="expression" dxfId="77" priority="5">
      <formula>$F1="VALOR INCONSISTENTE"</formula>
    </cfRule>
  </conditionalFormatting>
  <conditionalFormatting sqref="A9:J37">
    <cfRule type="expression" dxfId="7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5" priority="3">
      <formula>$F4="VALOR INCONSISTENTE"</formula>
    </cfRule>
  </conditionalFormatting>
  <hyperlinks>
    <hyperlink ref="E14" r:id="rId1" display="https://www.google.com/url?url=https://www.cirurgicalucena.com.br/prod,idproduto,8621010,gasoterapia-mascara-alta-concentracao-para-oxigenio-com-reservatorio-infantil-ro1084---romed%3Fsrsltid%3DAfmBOopww8KIVgPYon8JNPm-3R5yYcfRLJC4nB6HtUMhEJzWfUGD0dEa2nc&amp;rct=j&amp;q=&amp;esrc=s&amp;opi=95576897&amp;sa=U&amp;ved=0ahUKEwjPteXixJ2LAxWEs5UCHXTZD7UQgOUECPkF&amp;usg=AOvVaw0MPhJeTzl7f5BYv_RbXWQ0" xr:uid="{84BED0D3-DB8F-409C-AE0F-9BE3E2DFD8EA}"/>
    <hyperlink ref="E15" r:id="rId2" display="https://www.google.com/url?url=https://www.cirurgicabonaparte.com.br/mascara-anestesia-infantil-pvc-com-reservatorio-pn1112-besmed/p%3Fidsku%3D841%26srsltid%3DAfmBOoq1kLWslwEH0fndHPjVnWglR4wNpOHi0RYCk_SdYQyYgYqElSqdVvU&amp;rct=j&amp;q=&amp;esrc=s&amp;opi=95576897&amp;sa=U&amp;ved=0ahUKEwjPteXixJ2LAxWEs5UCHXTZD7UQgOUECIQG&amp;usg=AOvVaw09CrOvDtEjEL1DGdKJEMI4" xr:uid="{1F1ED84C-3462-4306-AD6D-C9FED7AF4D42}"/>
    <hyperlink ref="E16" r:id="rId3" display="https://www.google.com/url?url=https://www.magazineluiza.com.br/mascara-de-oxigenio-alta-concentracao-pediatrica-com-reservatorio-e-tubo-de-o2-md/p/cd998ek747/cp/mcir/%3Fseller_id%3Dtempluscorporacaoltda%26srsltid%3DAfmBOopHVgsbhQ0xguE8mR9WNqyRkVb2Fpm8MPP5JuxGgUF-NfZmF4sV_w8&amp;rct=j&amp;q=&amp;esrc=s&amp;opi=95576897&amp;sa=U&amp;ved=0ahUKEwjPteXixJ2LAxWEs5UCHXTZD7UQgOUECJoG&amp;usg=AOvVaw3ZgrMghOFmiqEU6Kfn0jS-" xr:uid="{CA58E5AD-2ACA-48C9-87CA-BB269854F800}"/>
  </hyperlinks>
  <pageMargins left="0.4" right="0.4" top="0.6" bottom="0.6" header="0.31496062000000002" footer="0.31496062000000002"/>
  <pageSetup paperSize="9" scale="54" fitToHeight="0" orientation="landscape" cellComments="atEnd" r:id="rId4"/>
  <drawing r:id="rId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8066C-A36E-4531-A58A-38153BFA8220}">
  <sheetPr codeName="Planilha115">
    <pageSetUpPr fitToPage="1"/>
  </sheetPr>
  <dimension ref="A1:S20"/>
  <sheetViews>
    <sheetView showGridLines="0" zoomScale="80" zoomScaleNormal="80" workbookViewId="0">
      <pane ySplit="2" topLeftCell="A13" activePane="bottomLeft" state="frozen"/>
      <selection pane="bottomLeft" activeCell="A2" sqref="A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9.581428571428571</v>
      </c>
      <c r="B5" s="138">
        <f>IFERROR(MEDIAN(B7:B1048576),0)</f>
        <v>9.0399999999999991</v>
      </c>
      <c r="C5" s="138"/>
      <c r="D5" s="138">
        <f>IFERROR(AVERAGEIFS(B7:B1048576,B7:B1048576,"&lt;"&amp;(A5+IFERROR(_xlfn.STDEV.S(B7:B1048576),0)),B7:B1048576,"&gt;"&amp;(A5-IFERROR(_xlfn.STDEV.S(B7:B1048576),0))),0)</f>
        <v>8.8783333333333321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809</v>
      </c>
      <c r="B9" s="51">
        <v>8.3800000000000008</v>
      </c>
      <c r="C9" s="41" t="s">
        <v>276</v>
      </c>
      <c r="D9" s="41" t="s">
        <v>272</v>
      </c>
      <c r="E9" s="42" t="s">
        <v>810</v>
      </c>
      <c r="F9" s="40">
        <v>45457</v>
      </c>
      <c r="G9" s="69" t="s">
        <v>449</v>
      </c>
      <c r="H9" s="41">
        <v>30</v>
      </c>
      <c r="I9" s="41">
        <v>2024</v>
      </c>
      <c r="J9" s="43" t="s">
        <v>279</v>
      </c>
      <c r="L9" s="38"/>
      <c r="M9" s="30"/>
      <c r="N9" s="30"/>
      <c r="Q9" s="31"/>
      <c r="R9" s="31"/>
      <c r="S9" s="31"/>
    </row>
    <row r="10" spans="1:19" s="29" customFormat="1" ht="52.5" customHeight="1" x14ac:dyDescent="0.3">
      <c r="A10" s="36" t="s">
        <v>811</v>
      </c>
      <c r="B10" s="51">
        <v>9.23</v>
      </c>
      <c r="C10" s="41" t="s">
        <v>276</v>
      </c>
      <c r="D10" s="41" t="s">
        <v>272</v>
      </c>
      <c r="E10" s="42" t="s">
        <v>810</v>
      </c>
      <c r="F10" s="40">
        <v>45446</v>
      </c>
      <c r="G10" s="69" t="s">
        <v>638</v>
      </c>
      <c r="H10" s="41">
        <v>7</v>
      </c>
      <c r="I10" s="41">
        <v>2024</v>
      </c>
      <c r="J10" s="43" t="s">
        <v>279</v>
      </c>
      <c r="L10" s="38"/>
      <c r="M10" s="30"/>
      <c r="N10" s="30"/>
      <c r="Q10" s="31"/>
      <c r="R10" s="31"/>
      <c r="S10" s="31"/>
    </row>
    <row r="11" spans="1:19" s="29" customFormat="1" ht="52.5" customHeight="1" x14ac:dyDescent="0.3">
      <c r="A11" s="36" t="s">
        <v>812</v>
      </c>
      <c r="B11" s="51">
        <v>9.0399999999999991</v>
      </c>
      <c r="C11" s="41" t="s">
        <v>276</v>
      </c>
      <c r="D11" s="41" t="s">
        <v>272</v>
      </c>
      <c r="E11" s="42" t="s">
        <v>810</v>
      </c>
      <c r="F11" s="40">
        <v>45510</v>
      </c>
      <c r="G11" s="69" t="s">
        <v>532</v>
      </c>
      <c r="H11" s="41">
        <v>30</v>
      </c>
      <c r="I11" s="41">
        <v>2024</v>
      </c>
      <c r="J11" s="43" t="s">
        <v>275</v>
      </c>
      <c r="L11" s="38"/>
      <c r="M11" s="30"/>
      <c r="N11" s="30"/>
      <c r="Q11" s="31"/>
      <c r="R11" s="31"/>
      <c r="S11" s="31"/>
    </row>
    <row r="12" spans="1:19" s="29" customFormat="1" ht="52.5" customHeight="1" x14ac:dyDescent="0.3">
      <c r="A12" s="36" t="s">
        <v>813</v>
      </c>
      <c r="B12" s="51">
        <v>9.26</v>
      </c>
      <c r="C12" s="41" t="s">
        <v>276</v>
      </c>
      <c r="D12" s="41" t="s">
        <v>272</v>
      </c>
      <c r="E12" s="42" t="s">
        <v>413</v>
      </c>
      <c r="F12" s="40">
        <v>45489</v>
      </c>
      <c r="G12" s="69" t="s">
        <v>800</v>
      </c>
      <c r="H12" s="41">
        <v>32</v>
      </c>
      <c r="I12" s="41">
        <v>2024</v>
      </c>
      <c r="J12" s="43" t="s">
        <v>279</v>
      </c>
      <c r="L12" s="38"/>
      <c r="M12" s="30"/>
      <c r="N12" s="30"/>
      <c r="Q12" s="31"/>
      <c r="R12" s="31"/>
      <c r="S12" s="31"/>
    </row>
    <row r="13" spans="1:19" s="29" customFormat="1" ht="52.5" customHeight="1" x14ac:dyDescent="0.3">
      <c r="A13" s="36" t="s">
        <v>814</v>
      </c>
      <c r="B13" s="51">
        <v>8.76</v>
      </c>
      <c r="C13" s="41" t="s">
        <v>284</v>
      </c>
      <c r="D13" s="41" t="s">
        <v>285</v>
      </c>
      <c r="E13" s="42" t="s">
        <v>474</v>
      </c>
      <c r="F13" s="40">
        <v>45439</v>
      </c>
      <c r="G13" s="69" t="s">
        <v>742</v>
      </c>
      <c r="H13" s="41">
        <v>36</v>
      </c>
      <c r="I13" s="41">
        <v>2024</v>
      </c>
      <c r="J13" s="43" t="s">
        <v>287</v>
      </c>
      <c r="L13" s="38"/>
      <c r="M13" s="30"/>
      <c r="N13" s="30"/>
      <c r="Q13" s="31"/>
      <c r="R13" s="31"/>
      <c r="S13" s="31"/>
    </row>
    <row r="14" spans="1:19" s="29" customFormat="1" ht="52.5" customHeight="1" x14ac:dyDescent="0.3">
      <c r="A14" s="36" t="s">
        <v>815</v>
      </c>
      <c r="B14" s="51">
        <v>8.6</v>
      </c>
      <c r="C14" s="41" t="s">
        <v>288</v>
      </c>
      <c r="D14" s="41" t="s">
        <v>285</v>
      </c>
      <c r="E14" s="42" t="s">
        <v>596</v>
      </c>
      <c r="F14" s="40">
        <v>45520</v>
      </c>
      <c r="G14" s="69" t="s">
        <v>794</v>
      </c>
      <c r="H14" s="41">
        <v>57</v>
      </c>
      <c r="I14" s="41">
        <v>2024</v>
      </c>
      <c r="J14" s="43" t="s">
        <v>287</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7" t="s">
        <v>46</v>
      </c>
      <c r="F16" s="128"/>
      <c r="G16" s="68"/>
      <c r="H16" s="68"/>
      <c r="I16" s="68"/>
      <c r="J16" s="68"/>
      <c r="M16" s="62"/>
      <c r="N16" s="62"/>
      <c r="Q16" s="63"/>
      <c r="R16" s="63"/>
      <c r="S16" s="63"/>
    </row>
    <row r="17" spans="1:19" s="33" customFormat="1" ht="54" customHeight="1" x14ac:dyDescent="0.35">
      <c r="A17" s="36" t="s">
        <v>1328</v>
      </c>
      <c r="B17" s="51">
        <v>13.8</v>
      </c>
      <c r="C17" s="67" t="s">
        <v>1109</v>
      </c>
      <c r="D17" s="77" t="s">
        <v>900</v>
      </c>
      <c r="E17" s="139" t="s">
        <v>1329</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0">
    <mergeCell ref="D19:F19"/>
    <mergeCell ref="D20:F20"/>
    <mergeCell ref="E16:F16"/>
    <mergeCell ref="E17:F17"/>
    <mergeCell ref="B1:D1"/>
    <mergeCell ref="B2:D2"/>
    <mergeCell ref="B4:C4"/>
    <mergeCell ref="D4:E4"/>
    <mergeCell ref="B5:C5"/>
    <mergeCell ref="D5:E5"/>
  </mergeCells>
  <conditionalFormatting sqref="F1:F3 F8:F14">
    <cfRule type="expression" dxfId="74" priority="8">
      <formula>$F1="VALOR INCONSISTENTE"</formula>
    </cfRule>
  </conditionalFormatting>
  <conditionalFormatting sqref="A9:J16 A18:J38">
    <cfRule type="expression" dxfId="73"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2" priority="6">
      <formula>$F4="VALOR INCONSISTENTE"</formula>
    </cfRule>
  </conditionalFormatting>
  <conditionalFormatting sqref="A17:B17 G17:J17 D17">
    <cfRule type="expression" dxfId="71" priority="3">
      <formula>AND(A17&lt;&gt;"",MOD(ROW(),2)=0,$A17&lt;&gt;"PESQUISA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E17:F17">
    <cfRule type="expression" dxfId="70" priority="2">
      <formula>AND(E17&lt;&gt;"",MOD(ROW(),2)=0,$A17&lt;&gt;"PESQUISA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conditionalFormatting sqref="C17">
    <cfRule type="expression" dxfId="69" priority="1">
      <formula>AND(C17&lt;&gt;"",MOD(ROW(),2)=0,$A17&lt;&gt;"PESQUISA DE PREÇOS BASEADA EM SITES DE AMPLO DOMÍNIO - Art. 23, § 1º, inciso III, Lei nº 14.133/2021",$A17&lt;&gt;"DESCRIÇÃO DO ITEM",$A17&lt;&gt;"PESQUISA DE PREÇOS DIRETA COM FORNECEDOR - Art. 23, § 1º, inciso IV, Lei nº 14.133/2021",$A17&lt;&gt;"CNPJ FORNECEDOR",$A17&lt;&gt;"PESQUISA DE PREÇOS BASEADA EM TABELAS DE REFERÊNCIA (SINAPI E SICRO) - Art. 23, § 2º, Lei nº 14.133/2021",$A17&lt;&gt;" ")</formula>
    </cfRule>
  </conditionalFormatting>
  <hyperlinks>
    <hyperlink ref="E17" r:id="rId1" xr:uid="{7289C40C-E018-4114-92F1-E53EC1797C01}"/>
  </hyperlinks>
  <pageMargins left="0.4" right="0.4" top="0.6" bottom="0.6" header="0.31496062000000002" footer="0.31496062000000002"/>
  <pageSetup paperSize="9" scale="54" fitToHeight="0" orientation="landscape" cellComments="atEnd" r:id="rId2"/>
  <drawing r:id="rId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AEE52-FE14-49EC-8009-F7AD0F6A4F77}">
  <sheetPr codeName="Planilha116">
    <pageSetUpPr fitToPage="1"/>
  </sheetPr>
  <dimension ref="A1:S19"/>
  <sheetViews>
    <sheetView showGridLines="0" zoomScale="80" zoomScaleNormal="80" workbookViewId="0">
      <pane ySplit="2" topLeftCell="A11" activePane="bottomLeft" state="frozen"/>
      <selection pane="bottomLeft" activeCell="A9" sqref="A9:XFD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13.459999999999999</v>
      </c>
      <c r="B5" s="138">
        <f>IFERROR(MEDIAN(B7:B1048576),0)</f>
        <v>11.75</v>
      </c>
      <c r="C5" s="138"/>
      <c r="D5" s="138">
        <f>IFERROR(AVERAGEIFS(B7:B1048576,B7:B1048576,"&lt;"&amp;(A5+IFERROR(_xlfn.STDEV.S(B7:B1048576),0)),B7:B1048576,"&gt;"&amp;(A5-IFERROR(_xlfn.STDEV.S(B7:B1048576),0))),0)</f>
        <v>12.372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816</v>
      </c>
      <c r="B9" s="51">
        <v>11.06</v>
      </c>
      <c r="C9" s="41" t="s">
        <v>276</v>
      </c>
      <c r="D9" s="41" t="s">
        <v>272</v>
      </c>
      <c r="E9" s="42" t="s">
        <v>447</v>
      </c>
      <c r="F9" s="40">
        <v>45456</v>
      </c>
      <c r="G9" s="69" t="s">
        <v>598</v>
      </c>
      <c r="H9" s="41">
        <v>16</v>
      </c>
      <c r="I9" s="41">
        <v>2024</v>
      </c>
      <c r="J9" s="43" t="s">
        <v>279</v>
      </c>
      <c r="L9" s="38"/>
      <c r="M9" s="30"/>
      <c r="N9" s="30"/>
      <c r="Q9" s="31"/>
      <c r="R9" s="31"/>
      <c r="S9" s="31"/>
    </row>
    <row r="10" spans="1:19" s="29" customFormat="1" ht="52.5" customHeight="1" x14ac:dyDescent="0.3">
      <c r="A10" s="36" t="s">
        <v>817</v>
      </c>
      <c r="B10" s="51">
        <v>11.93</v>
      </c>
      <c r="C10" s="41" t="s">
        <v>276</v>
      </c>
      <c r="D10" s="41" t="s">
        <v>272</v>
      </c>
      <c r="E10" s="42" t="s">
        <v>450</v>
      </c>
      <c r="F10" s="40">
        <v>45468</v>
      </c>
      <c r="G10" s="69" t="s">
        <v>296</v>
      </c>
      <c r="H10" s="41">
        <v>12</v>
      </c>
      <c r="I10" s="41">
        <v>2024</v>
      </c>
      <c r="J10" s="43" t="s">
        <v>297</v>
      </c>
      <c r="L10" s="38"/>
      <c r="M10" s="30"/>
      <c r="N10" s="30"/>
      <c r="Q10" s="31"/>
      <c r="R10" s="31"/>
      <c r="S10" s="31"/>
    </row>
    <row r="11" spans="1:19" s="29" customFormat="1" ht="52.5" customHeight="1" x14ac:dyDescent="0.3">
      <c r="A11" s="36" t="s">
        <v>817</v>
      </c>
      <c r="B11" s="51">
        <v>11.15</v>
      </c>
      <c r="C11" s="41" t="s">
        <v>276</v>
      </c>
      <c r="D11" s="41" t="s">
        <v>272</v>
      </c>
      <c r="E11" s="42" t="s">
        <v>818</v>
      </c>
      <c r="F11" s="40">
        <v>45527</v>
      </c>
      <c r="G11" s="69" t="s">
        <v>765</v>
      </c>
      <c r="H11" s="41">
        <v>23</v>
      </c>
      <c r="I11" s="41">
        <v>2024</v>
      </c>
      <c r="J11" s="43" t="s">
        <v>279</v>
      </c>
      <c r="L11" s="38"/>
      <c r="M11" s="30"/>
      <c r="N11" s="30"/>
      <c r="Q11" s="31"/>
      <c r="R11" s="31"/>
      <c r="S11" s="31"/>
    </row>
    <row r="12" spans="1:19" s="29" customFormat="1" ht="52.5" customHeight="1" x14ac:dyDescent="0.3">
      <c r="A12" s="36" t="s">
        <v>820</v>
      </c>
      <c r="B12" s="51">
        <v>11.57</v>
      </c>
      <c r="C12" s="41" t="s">
        <v>173</v>
      </c>
      <c r="D12" s="41" t="s">
        <v>301</v>
      </c>
      <c r="E12" s="42" t="s">
        <v>474</v>
      </c>
      <c r="F12" s="40">
        <v>45392</v>
      </c>
      <c r="G12" s="69" t="s">
        <v>821</v>
      </c>
      <c r="H12" s="41" t="s">
        <v>822</v>
      </c>
      <c r="I12" s="41">
        <v>2024</v>
      </c>
      <c r="J12" s="43" t="s">
        <v>345</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1117</v>
      </c>
      <c r="B15" s="51">
        <v>18.899999999999999</v>
      </c>
      <c r="C15" s="67" t="s">
        <v>1109</v>
      </c>
      <c r="D15" s="77" t="s">
        <v>889</v>
      </c>
      <c r="E15" s="139" t="s">
        <v>1118</v>
      </c>
      <c r="F15" s="130"/>
      <c r="G15" s="32"/>
      <c r="H15" s="32"/>
      <c r="I15" s="32"/>
      <c r="J15" s="32"/>
      <c r="L15" s="75"/>
      <c r="M15" s="35"/>
      <c r="N15" s="35"/>
      <c r="Q15" s="34"/>
      <c r="R15" s="34"/>
      <c r="S15" s="34"/>
    </row>
    <row r="16" spans="1:19" s="33" customFormat="1" ht="54" customHeight="1" x14ac:dyDescent="0.35">
      <c r="A16" s="36" t="s">
        <v>1119</v>
      </c>
      <c r="B16" s="51">
        <v>16.149999999999999</v>
      </c>
      <c r="C16" s="67" t="s">
        <v>1109</v>
      </c>
      <c r="D16" s="77" t="s">
        <v>911</v>
      </c>
      <c r="E16" s="139" t="s">
        <v>1120</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68" priority="5">
      <formula>$F1="VALOR INCONSISTENTE"</formula>
    </cfRule>
  </conditionalFormatting>
  <conditionalFormatting sqref="A9:J37">
    <cfRule type="expression" dxfId="6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6" priority="3">
      <formula>$F4="VALOR INCONSISTENTE"</formula>
    </cfRule>
  </conditionalFormatting>
  <hyperlinks>
    <hyperlink ref="E15" r:id="rId1" display="https://www.google.com/url?url=https://www.drogaraia.com.br/termometro-clinico-digital-febre-g-tech-th150-azul-836084.html%3Fsrsltid%3DAfmBOopJlcfX45xov3whFNCsYmYVgNbPy6YiBJn0BKS7EMloIar8piy-HHk&amp;rct=j&amp;q=&amp;esrc=s&amp;opi=95576897&amp;sa=U&amp;ved=0ahUKEwioh5_wxJ2LAxWQnpUCHc4CBZoQguUECOkH&amp;usg=AOvVaw3V27xHXoYz0OaKtu5rkAfu" xr:uid="{34581ABD-B96C-4818-857B-70842D632DB8}"/>
    <hyperlink ref="E16" r:id="rId2" display="https://www.google.com/url?url=https://www.mercadolivre.com.br/termmetro-digital-clinico-mini-compacto-medico-rapida/p/MLB29239472%3Fmatt_tool%3D18956390%26utm_source%3Dgoogle_shopping%26utm_medium%3Dorganic%26pdp_filters%3Ditem_id%253AMLB4319403734%26from%3Dgshop&amp;rct=j&amp;q=&amp;esrc=s&amp;opi=95576897&amp;sa=U&amp;ved=0ahUKEwioh5_wxJ2LAxWQnpUCHc4CBZoQguUECIUI&amp;usg=AOvVaw0uqNcZYB0j0LT2Y1b8bgBB" xr:uid="{A6B51D5C-BC23-45EA-91E4-D9A4739E067F}"/>
  </hyperlinks>
  <pageMargins left="0.4" right="0.4" top="0.6" bottom="0.6" header="0.31496062000000002" footer="0.31496062000000002"/>
  <pageSetup paperSize="9" scale="54" fitToHeight="0" orientation="landscape" cellComments="atEnd" r:id="rId3"/>
  <drawing r:id="rId4"/>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0A71C-E4ED-4E24-8FF7-F67C25E0FD64}">
  <sheetPr codeName="Planilha117">
    <pageSetUpPr fitToPage="1"/>
  </sheetPr>
  <dimension ref="A1:S17"/>
  <sheetViews>
    <sheetView showGridLines="0" zoomScale="80" zoomScaleNormal="80" workbookViewId="0">
      <pane ySplit="2" topLeftCell="A3" activePane="bottomLeft" state="frozen"/>
      <selection pane="bottomLeft" activeCell="A10" sqref="A10:XFD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253</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3383.4450000000002</v>
      </c>
      <c r="B5" s="138">
        <f>IFERROR(MEDIAN(B7:B1048576),0)</f>
        <v>2938.8900000000003</v>
      </c>
      <c r="C5" s="138"/>
      <c r="D5" s="138">
        <f>IFERROR(AVERAGEIFS(B7:B1048576,B7:B1048576,"&lt;"&amp;(A5+IFERROR(_xlfn.STDEV.S(B7:B1048576),0)),B7:B1048576,"&gt;"&amp;(A5-IFERROR(_xlfn.STDEV.S(B7:B1048576),0))),0)</f>
        <v>2452.5933333333337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824</v>
      </c>
      <c r="B9" s="51">
        <v>2400</v>
      </c>
      <c r="C9" s="41" t="s">
        <v>288</v>
      </c>
      <c r="D9" s="41" t="s">
        <v>285</v>
      </c>
      <c r="E9" s="42" t="s">
        <v>825</v>
      </c>
      <c r="F9" s="40">
        <v>45491</v>
      </c>
      <c r="G9" s="69" t="s">
        <v>711</v>
      </c>
      <c r="H9" s="41">
        <v>31</v>
      </c>
      <c r="I9" s="41">
        <v>2024</v>
      </c>
      <c r="J9" s="43" t="s">
        <v>287</v>
      </c>
      <c r="L9" s="38"/>
      <c r="M9" s="30"/>
      <c r="N9" s="30"/>
      <c r="Q9" s="31"/>
      <c r="R9" s="31"/>
      <c r="S9" s="31"/>
    </row>
    <row r="10" spans="1:19" s="29" customFormat="1" ht="52.5" customHeight="1" x14ac:dyDescent="0.3">
      <c r="A10" s="36" t="s">
        <v>826</v>
      </c>
      <c r="B10" s="51">
        <v>1480</v>
      </c>
      <c r="C10" s="41" t="s">
        <v>284</v>
      </c>
      <c r="D10" s="41" t="s">
        <v>285</v>
      </c>
      <c r="E10" s="42" t="s">
        <v>823</v>
      </c>
      <c r="F10" s="40">
        <v>45398</v>
      </c>
      <c r="G10" s="69" t="s">
        <v>827</v>
      </c>
      <c r="H10" s="41">
        <v>12</v>
      </c>
      <c r="I10" s="41">
        <v>2024</v>
      </c>
      <c r="J10" s="43" t="s">
        <v>787</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27" t="s">
        <v>46</v>
      </c>
      <c r="F12" s="128"/>
      <c r="G12" s="68"/>
      <c r="H12" s="68"/>
      <c r="I12" s="68"/>
      <c r="J12" s="68"/>
      <c r="M12" s="62"/>
      <c r="N12" s="62"/>
      <c r="Q12" s="63"/>
      <c r="R12" s="63"/>
      <c r="S12" s="63"/>
    </row>
    <row r="13" spans="1:19" s="33" customFormat="1" ht="54" customHeight="1" x14ac:dyDescent="0.35">
      <c r="A13" s="36" t="s">
        <v>1334</v>
      </c>
      <c r="B13" s="51">
        <v>3477.78</v>
      </c>
      <c r="C13" s="67" t="s">
        <v>1121</v>
      </c>
      <c r="D13" s="77" t="s">
        <v>1336</v>
      </c>
      <c r="E13" s="139" t="s">
        <v>1335</v>
      </c>
      <c r="F13" s="130"/>
      <c r="G13" s="32"/>
      <c r="H13" s="32"/>
      <c r="I13" s="32"/>
      <c r="J13" s="32"/>
      <c r="L13" s="75"/>
      <c r="M13" s="35"/>
      <c r="N13" s="35"/>
      <c r="Q13" s="34"/>
      <c r="R13" s="34"/>
      <c r="S13" s="34"/>
    </row>
    <row r="14" spans="1:19" s="33" customFormat="1" ht="54" customHeight="1" x14ac:dyDescent="0.35">
      <c r="A14" s="36" t="s">
        <v>1338</v>
      </c>
      <c r="B14" s="51">
        <v>6176</v>
      </c>
      <c r="C14" s="67" t="s">
        <v>1121</v>
      </c>
      <c r="D14" s="77" t="s">
        <v>1339</v>
      </c>
      <c r="E14" s="139" t="s">
        <v>1337</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1">
    <mergeCell ref="B1:D1"/>
    <mergeCell ref="B2:D2"/>
    <mergeCell ref="B4:C4"/>
    <mergeCell ref="D4:E4"/>
    <mergeCell ref="B5:C5"/>
    <mergeCell ref="D5:E5"/>
    <mergeCell ref="D16:F16"/>
    <mergeCell ref="D17:F17"/>
    <mergeCell ref="E12:F12"/>
    <mergeCell ref="E13:F13"/>
    <mergeCell ref="E14:F14"/>
  </mergeCells>
  <conditionalFormatting sqref="F1:F3 F8:F10">
    <cfRule type="expression" dxfId="65" priority="6">
      <formula>$F1="VALOR INCONSISTENTE"</formula>
    </cfRule>
  </conditionalFormatting>
  <conditionalFormatting sqref="A13:B14 D13:D14 A15:J34 G13:J14 E14:F14 A9:J12">
    <cfRule type="expression" dxfId="64"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3" priority="4">
      <formula>$F4="VALOR INCONSISTENTE"</formula>
    </cfRule>
  </conditionalFormatting>
  <conditionalFormatting sqref="E13:F13">
    <cfRule type="expression" dxfId="62" priority="3">
      <formula>AND(E13&lt;&gt;"",MOD(ROW(),2)=0,$A13&lt;&gt;"PESQUISA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C13:C14">
    <cfRule type="expression" dxfId="61" priority="1">
      <formula>AND(C13&lt;&gt;"",MOD(ROW(),2)=0,$A13&lt;&gt;"PESQUISA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hyperlinks>
    <hyperlink ref="E13" r:id="rId1" xr:uid="{D40D3F4B-398B-4B9B-A27D-814228E8C332}"/>
    <hyperlink ref="E14" r:id="rId2" xr:uid="{088AC93C-8B33-4FB7-9E18-C1528EF426AE}"/>
  </hyperlinks>
  <pageMargins left="0.4" right="0.4" top="0.6" bottom="0.6" header="0.31496062000000002" footer="0.31496062000000002"/>
  <pageSetup paperSize="9" scale="54" fitToHeight="0" orientation="landscape" cellComments="atEnd" r:id="rId3"/>
  <drawing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E450F-5993-4907-A26A-40912DEA6873}">
  <sheetPr codeName="Planilha118">
    <pageSetUpPr fitToPage="1"/>
  </sheetPr>
  <dimension ref="A1:S18"/>
  <sheetViews>
    <sheetView showGridLines="0" zoomScale="80" zoomScaleNormal="80" workbookViewId="0">
      <pane ySplit="2" topLeftCell="A11"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254</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2.1139999999999999</v>
      </c>
      <c r="B5" s="138">
        <f>IFERROR(MEDIAN(B7:B1048576),0)</f>
        <v>1.9</v>
      </c>
      <c r="C5" s="138"/>
      <c r="D5" s="138">
        <f>IFERROR(AVERAGEIFS(B7:B1048576,B7:B1048576,"&lt;"&amp;(A5+IFERROR(_xlfn.STDEV.S(B7:B1048576),0)),B7:B1048576,"&gt;"&amp;(A5-IFERROR(_xlfn.STDEV.S(B7:B1048576),0))),0)</f>
        <v>1.9100000000000001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828</v>
      </c>
      <c r="B9" s="51">
        <v>1.9</v>
      </c>
      <c r="C9" s="41" t="s">
        <v>276</v>
      </c>
      <c r="D9" s="41" t="s">
        <v>272</v>
      </c>
      <c r="E9" s="42" t="s">
        <v>381</v>
      </c>
      <c r="F9" s="40">
        <v>45573</v>
      </c>
      <c r="G9" s="69" t="s">
        <v>550</v>
      </c>
      <c r="H9" s="41">
        <v>20</v>
      </c>
      <c r="I9" s="41">
        <v>2024</v>
      </c>
      <c r="J9" s="43" t="s">
        <v>279</v>
      </c>
      <c r="L9" s="38"/>
      <c r="M9" s="30"/>
      <c r="N9" s="30"/>
      <c r="Q9" s="31"/>
      <c r="R9" s="31"/>
      <c r="S9" s="31"/>
    </row>
    <row r="10" spans="1:19" s="29" customFormat="1" ht="52.5" customHeight="1" x14ac:dyDescent="0.3">
      <c r="A10" s="36" t="s">
        <v>829</v>
      </c>
      <c r="B10" s="51">
        <v>1.18</v>
      </c>
      <c r="C10" s="41" t="s">
        <v>276</v>
      </c>
      <c r="D10" s="41" t="s">
        <v>272</v>
      </c>
      <c r="E10" s="42" t="s">
        <v>450</v>
      </c>
      <c r="F10" s="40">
        <v>45358</v>
      </c>
      <c r="G10" s="69" t="s">
        <v>505</v>
      </c>
      <c r="H10" s="41">
        <v>1</v>
      </c>
      <c r="I10" s="41">
        <v>2024</v>
      </c>
      <c r="J10" s="43" t="s">
        <v>279</v>
      </c>
      <c r="L10" s="38"/>
      <c r="M10" s="30"/>
      <c r="N10" s="30"/>
      <c r="Q10" s="31"/>
      <c r="R10" s="31"/>
      <c r="S10" s="31"/>
    </row>
    <row r="11" spans="1:19" s="29" customFormat="1" ht="52.5" customHeight="1" x14ac:dyDescent="0.3">
      <c r="A11" s="36" t="s">
        <v>830</v>
      </c>
      <c r="B11" s="51">
        <v>1.73</v>
      </c>
      <c r="C11" s="41" t="s">
        <v>276</v>
      </c>
      <c r="D11" s="41" t="s">
        <v>272</v>
      </c>
      <c r="E11" s="42" t="s">
        <v>485</v>
      </c>
      <c r="F11" s="40">
        <v>45565</v>
      </c>
      <c r="G11" s="69" t="s">
        <v>674</v>
      </c>
      <c r="H11" s="41">
        <v>781</v>
      </c>
      <c r="I11" s="41">
        <v>2024</v>
      </c>
      <c r="J11" s="43" t="s">
        <v>279</v>
      </c>
      <c r="L11" s="38"/>
      <c r="M11" s="30"/>
      <c r="N11" s="30"/>
      <c r="Q11" s="31"/>
      <c r="R11" s="31"/>
      <c r="S11" s="31"/>
    </row>
    <row r="12" spans="1:19" s="29" customFormat="1" ht="52.5" customHeight="1" x14ac:dyDescent="0.3">
      <c r="A12" s="36" t="s">
        <v>832</v>
      </c>
      <c r="B12" s="51">
        <v>2.1</v>
      </c>
      <c r="C12" s="41" t="s">
        <v>288</v>
      </c>
      <c r="D12" s="41" t="s">
        <v>285</v>
      </c>
      <c r="E12" s="42" t="s">
        <v>545</v>
      </c>
      <c r="F12" s="40">
        <v>45462</v>
      </c>
      <c r="G12" s="69" t="s">
        <v>546</v>
      </c>
      <c r="H12" s="41">
        <v>17</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1122</v>
      </c>
      <c r="B15" s="51">
        <v>3.66</v>
      </c>
      <c r="C15" s="67" t="s">
        <v>1121</v>
      </c>
      <c r="D15" s="77" t="s">
        <v>942</v>
      </c>
      <c r="E15" s="139" t="s">
        <v>1123</v>
      </c>
      <c r="F15" s="141"/>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0">
    <mergeCell ref="D17:F17"/>
    <mergeCell ref="D18:F18"/>
    <mergeCell ref="E14:F14"/>
    <mergeCell ref="E15:F15"/>
    <mergeCell ref="B1:D1"/>
    <mergeCell ref="B2:D2"/>
    <mergeCell ref="B4:C4"/>
    <mergeCell ref="D4:E4"/>
    <mergeCell ref="B5:C5"/>
    <mergeCell ref="D5:E5"/>
  </mergeCells>
  <conditionalFormatting sqref="F1:F3 F8:F12">
    <cfRule type="expression" dxfId="60" priority="5">
      <formula>$F1="VALOR INCONSISTENTE"</formula>
    </cfRule>
  </conditionalFormatting>
  <conditionalFormatting sqref="A9:J36">
    <cfRule type="expression" dxfId="5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8" priority="3">
      <formula>$F4="VALOR INCONSISTENTE"</formula>
    </cfRule>
  </conditionalFormatting>
  <hyperlinks>
    <hyperlink ref="E15" r:id="rId1" display="https://www.google.com/url?url=https://www.cirurgicalucena.com.br/prod,idproduto,8610318,material-de-consumo-cateter-nasal-oculos-06fr-pediatrico-2-00m---foyomed%3Fsrsltid%3DAfmBOorhbr4G8Iipp27iIq_YFvE_rVx2L8vcLZI1PeaKlxM3JluVMqUFl3o&amp;rct=j&amp;q=&amp;esrc=s&amp;opi=95576897&amp;sa=U&amp;ved=0ahUKEwiy5viAxZ2LAxXVRLgEHUYiPGUQgOUECJsG&amp;usg=AOvVaw3tT06YCcCxH4vJp6z-0oQ_" xr:uid="{5C1B5ABD-3BBC-464E-9731-8C40E94D2901}"/>
  </hyperlinks>
  <pageMargins left="0.4" right="0.4" top="0.6" bottom="0.6" header="0.31496062000000002" footer="0.31496062000000002"/>
  <pageSetup paperSize="9" scale="54" fitToHeight="0" orientation="landscape" cellComments="atEnd" r:id="rId2"/>
  <drawing r:id="rId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D8D76-EC04-4922-8D58-DB22C7F25562}">
  <sheetPr codeName="Planilha119">
    <pageSetUpPr fitToPage="1"/>
  </sheetPr>
  <dimension ref="A1:S19"/>
  <sheetViews>
    <sheetView showGridLines="0" zoomScale="80" zoomScaleNormal="80" workbookViewId="0">
      <pane ySplit="2" topLeftCell="A9"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255</v>
      </c>
      <c r="C1" s="132"/>
      <c r="D1" s="133"/>
      <c r="E1" s="9"/>
      <c r="F1" s="2"/>
      <c r="G1" s="1"/>
      <c r="H1" s="2"/>
      <c r="I1" s="2"/>
      <c r="J1" s="2"/>
      <c r="K1" s="3"/>
      <c r="M1" s="3"/>
      <c r="N1" s="3"/>
    </row>
    <row r="2" spans="1:19" s="26" customFormat="1" ht="27" customHeight="1" x14ac:dyDescent="0.25">
      <c r="A2" s="70" t="s">
        <v>26</v>
      </c>
      <c r="B2" s="134" t="s">
        <v>256</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50.321666666666665</v>
      </c>
      <c r="B5" s="138">
        <f>IFERROR(MEDIAN(B7:B1048576),0)</f>
        <v>52.064999999999998</v>
      </c>
      <c r="C5" s="138"/>
      <c r="D5" s="138">
        <f>IFERROR(AVERAGEIFS(B7:B1048576,B7:B1048576,"&lt;"&amp;(A5+IFERROR(_xlfn.STDEV.S(B7:B1048576),0)),B7:B1048576,"&gt;"&amp;(A5-IFERROR(_xlfn.STDEV.S(B7:B1048576),0))),0)</f>
        <v>51.024999999999999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1330</v>
      </c>
      <c r="B9" s="51">
        <v>27</v>
      </c>
      <c r="C9" s="41" t="s">
        <v>1331</v>
      </c>
      <c r="D9" s="41" t="s">
        <v>285</v>
      </c>
      <c r="E9" s="42">
        <v>24384602000158</v>
      </c>
      <c r="F9" s="40">
        <v>45422</v>
      </c>
      <c r="G9" s="69" t="s">
        <v>869</v>
      </c>
      <c r="H9" s="41">
        <v>30</v>
      </c>
      <c r="I9" s="41">
        <v>2024</v>
      </c>
      <c r="J9" s="43" t="s">
        <v>287</v>
      </c>
      <c r="L9" s="38"/>
      <c r="M9" s="30"/>
      <c r="N9" s="30"/>
      <c r="Q9" s="31"/>
      <c r="R9" s="31"/>
      <c r="S9" s="31"/>
    </row>
    <row r="10" spans="1:19" s="29" customFormat="1" ht="52.5" customHeight="1" x14ac:dyDescent="0.3">
      <c r="A10" s="36" t="s">
        <v>1332</v>
      </c>
      <c r="B10" s="51">
        <v>21.75</v>
      </c>
      <c r="C10" s="41" t="s">
        <v>288</v>
      </c>
      <c r="D10" s="41" t="s">
        <v>285</v>
      </c>
      <c r="E10" s="42">
        <v>44304407000188</v>
      </c>
      <c r="F10" s="40">
        <v>45362</v>
      </c>
      <c r="G10" s="69" t="s">
        <v>1333</v>
      </c>
      <c r="H10" s="41">
        <v>1</v>
      </c>
      <c r="I10" s="41">
        <v>2024</v>
      </c>
      <c r="J10" s="43" t="s">
        <v>287</v>
      </c>
      <c r="L10" s="38"/>
      <c r="M10" s="30"/>
      <c r="N10" s="30"/>
      <c r="Q10" s="31"/>
      <c r="R10" s="31"/>
      <c r="S10" s="31"/>
    </row>
    <row r="11" spans="1:19" s="29" customFormat="1" ht="52.5" customHeight="1" x14ac:dyDescent="0.3">
      <c r="A11" s="36" t="s">
        <v>834</v>
      </c>
      <c r="B11" s="51">
        <v>41.09</v>
      </c>
      <c r="C11" s="41" t="s">
        <v>276</v>
      </c>
      <c r="D11" s="41" t="s">
        <v>272</v>
      </c>
      <c r="E11" s="42">
        <v>37931064000116</v>
      </c>
      <c r="F11" s="40">
        <v>45512</v>
      </c>
      <c r="G11" s="69" t="s">
        <v>783</v>
      </c>
      <c r="H11" s="41">
        <v>5</v>
      </c>
      <c r="I11" s="41">
        <v>2024</v>
      </c>
      <c r="J11" s="43" t="s">
        <v>279</v>
      </c>
      <c r="L11" s="38"/>
      <c r="M11" s="30"/>
      <c r="N11" s="30"/>
      <c r="Q11" s="31"/>
      <c r="R11" s="31"/>
      <c r="S11" s="31"/>
    </row>
    <row r="12" spans="1:19" s="29" customFormat="1" ht="52.35" customHeight="1" x14ac:dyDescent="0.3">
      <c r="A12" s="36" t="s">
        <v>835</v>
      </c>
      <c r="B12" s="51">
        <v>76.08</v>
      </c>
      <c r="C12" s="41" t="s">
        <v>288</v>
      </c>
      <c r="D12" s="41" t="s">
        <v>285</v>
      </c>
      <c r="E12" s="42">
        <v>21831246000185</v>
      </c>
      <c r="F12" s="40">
        <v>45467</v>
      </c>
      <c r="G12" s="69" t="s">
        <v>836</v>
      </c>
      <c r="H12" s="41">
        <v>8</v>
      </c>
      <c r="I12" s="41">
        <v>2024</v>
      </c>
      <c r="J12" s="43" t="s">
        <v>287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1124</v>
      </c>
      <c r="B15" s="51">
        <v>63.04</v>
      </c>
      <c r="C15" s="67" t="s">
        <v>1121</v>
      </c>
      <c r="D15" s="77" t="s">
        <v>911</v>
      </c>
      <c r="E15" s="139" t="s">
        <v>1125</v>
      </c>
      <c r="F15" s="130"/>
      <c r="G15" s="32"/>
      <c r="H15" s="32"/>
      <c r="I15" s="32"/>
      <c r="J15" s="32"/>
      <c r="L15" s="75"/>
      <c r="M15" s="35"/>
      <c r="N15" s="35"/>
      <c r="Q15" s="34"/>
      <c r="R15" s="34"/>
      <c r="S15" s="34"/>
    </row>
    <row r="16" spans="1:19" s="33" customFormat="1" ht="54" customHeight="1" x14ac:dyDescent="0.35">
      <c r="A16" s="36" t="s">
        <v>1126</v>
      </c>
      <c r="B16" s="51">
        <v>72.97</v>
      </c>
      <c r="C16" s="67" t="s">
        <v>1121</v>
      </c>
      <c r="D16" s="77" t="s">
        <v>939</v>
      </c>
      <c r="E16" s="139" t="s">
        <v>1127</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B1:D1"/>
    <mergeCell ref="B2:D2"/>
    <mergeCell ref="B4:C4"/>
    <mergeCell ref="D4:E4"/>
    <mergeCell ref="B5:C5"/>
    <mergeCell ref="D5:E5"/>
    <mergeCell ref="D18:F18"/>
    <mergeCell ref="D19:F19"/>
    <mergeCell ref="E14:F14"/>
    <mergeCell ref="E15:F15"/>
    <mergeCell ref="E16:F16"/>
  </mergeCells>
  <conditionalFormatting sqref="F1:F3 F8:F12">
    <cfRule type="expression" dxfId="57" priority="5">
      <formula>$F1="VALOR INCONSISTENTE"</formula>
    </cfRule>
  </conditionalFormatting>
  <conditionalFormatting sqref="A9:J37">
    <cfRule type="expression" dxfId="5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5" priority="3">
      <formula>$F4="VALOR INCONSISTENTE"</formula>
    </cfRule>
  </conditionalFormatting>
  <hyperlinks>
    <hyperlink ref="E15" r:id="rId1" display="https://www.google.com/url?url=https://produto.mercadolivre.com.br/MLB-4585010672-colar-cervical-ajustavel-aph-16-posicoes-adulto-ambu-_JM%3Fmatt_tool%3D18956390%26utm_source%3Dgoogle_shopping%26utm_medium%3Dorganic&amp;rct=j&amp;q=&amp;esrc=s&amp;opi=95576897&amp;sa=U&amp;ved=0ahUKEwj12IeHxZ2LAxXwp5UCHeEkGw8QgOUECMgH&amp;usg=AOvVaw0n5bMebEweQXbjuX3eb4zv" xr:uid="{F81FC13B-A5D9-434C-A0E0-7332A49B813B}"/>
    <hyperlink ref="E16" r:id="rId2" display="https://www.google.com/url?url=https://www.magazineluiza.com.br/colar-cervical-ajustavel-16-posicoes-adulto-hospicenter/p/ke708ek37b/cp/coce/%3Fseller_id%3Dolistplus%26srsltid%3DAfmBOoqIDLXjhkQp8sWiXXeHi6Kky4iS8QtkjW5Q192GPdHq4_xBmsi8U9E%26region_id%3D123478&amp;rct=j&amp;q=&amp;esrc=s&amp;opi=95576897&amp;sa=U&amp;ved=0ahUKEwj12IeHxZ2LAxXwp5UCHeEkGw8QguUECNcH&amp;usg=AOvVaw2OIqBWhISJ7QgGb0pJlt_7" xr:uid="{02683D0B-CE32-41DB-B71B-BCFFD1C6250E}"/>
  </hyperlinks>
  <pageMargins left="0.4" right="0.4" top="0.6" bottom="0.6" header="0.31496062000000002" footer="0.31496062000000002"/>
  <pageSetup paperSize="9" scale="54" fitToHeight="0" orientation="landscape" cellComments="atEnd" r:id="rId3"/>
  <drawing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78D48-72E3-4CA3-83FB-1E630542387C}">
  <sheetPr codeName="Planilha120">
    <pageSetUpPr fitToPage="1"/>
  </sheetPr>
  <dimension ref="A1:S17"/>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257</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65.92</v>
      </c>
      <c r="B5" s="138">
        <f>IFERROR(MEDIAN(B7:B1048576),0)</f>
        <v>66.545000000000002</v>
      </c>
      <c r="C5" s="138"/>
      <c r="D5" s="138">
        <f>IFERROR(AVERAGEIFS(B7:B1048576,B7:B1048576,"&lt;"&amp;(A5+IFERROR(_xlfn.STDEV.S(B7:B1048576),0)),B7:B1048576,"&gt;"&amp;(A5-IFERROR(_xlfn.STDEV.S(B7:B1048576),0))),0)</f>
        <v>67.56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1342</v>
      </c>
      <c r="B9" s="51">
        <v>65.14</v>
      </c>
      <c r="C9" s="41" t="s">
        <v>276</v>
      </c>
      <c r="D9" s="41" t="s">
        <v>272</v>
      </c>
      <c r="E9" s="42">
        <v>7978004000198</v>
      </c>
      <c r="F9" s="40">
        <v>45595</v>
      </c>
      <c r="G9" s="69" t="s">
        <v>582</v>
      </c>
      <c r="H9" s="41">
        <v>145</v>
      </c>
      <c r="I9" s="41">
        <v>2024</v>
      </c>
      <c r="J9" s="43" t="s">
        <v>279</v>
      </c>
      <c r="L9" s="38"/>
      <c r="M9" s="30"/>
      <c r="N9" s="30"/>
      <c r="Q9" s="31"/>
      <c r="R9" s="31"/>
      <c r="S9" s="31"/>
    </row>
    <row r="10" spans="1:19" s="29" customFormat="1" ht="52.5" customHeight="1" x14ac:dyDescent="0.3">
      <c r="A10" s="36" t="s">
        <v>1340</v>
      </c>
      <c r="B10" s="51">
        <v>67.95</v>
      </c>
      <c r="C10" s="41" t="s">
        <v>334</v>
      </c>
      <c r="D10" s="41" t="s">
        <v>272</v>
      </c>
      <c r="E10" s="42">
        <v>10807173000170</v>
      </c>
      <c r="F10" s="40">
        <v>45392</v>
      </c>
      <c r="G10" s="69" t="s">
        <v>489</v>
      </c>
      <c r="H10" s="41">
        <v>20</v>
      </c>
      <c r="I10" s="41">
        <v>2024</v>
      </c>
      <c r="J10" s="43" t="s">
        <v>275</v>
      </c>
      <c r="L10" s="38"/>
      <c r="M10" s="30"/>
      <c r="N10" s="30"/>
      <c r="Q10" s="31"/>
      <c r="R10" s="31"/>
      <c r="S10" s="31"/>
    </row>
    <row r="11" spans="1:19" s="29" customFormat="1" ht="52.5" customHeight="1" x14ac:dyDescent="0.3">
      <c r="A11" s="36" t="s">
        <v>1341</v>
      </c>
      <c r="B11" s="51">
        <v>69.59</v>
      </c>
      <c r="C11" s="41" t="s">
        <v>570</v>
      </c>
      <c r="D11" s="41" t="s">
        <v>558</v>
      </c>
      <c r="E11" s="42">
        <v>29606061000189</v>
      </c>
      <c r="F11" s="40">
        <v>45568</v>
      </c>
      <c r="G11" s="69" t="s">
        <v>833</v>
      </c>
      <c r="H11" s="41">
        <v>9.2678105900222E+16</v>
      </c>
      <c r="I11" s="41">
        <v>2024</v>
      </c>
      <c r="J11" s="43" t="s">
        <v>559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1128</v>
      </c>
      <c r="B14" s="51">
        <v>61</v>
      </c>
      <c r="C14" s="67" t="s">
        <v>1121</v>
      </c>
      <c r="D14" s="77" t="s">
        <v>1129</v>
      </c>
      <c r="E14" s="139" t="s">
        <v>1130</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54" priority="5">
      <formula>$F1="VALOR INCONSISTENTE"</formula>
    </cfRule>
  </conditionalFormatting>
  <conditionalFormatting sqref="A15:J35 A14:D14 G14:J14 A9:J13">
    <cfRule type="expression" dxfId="5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2" priority="3">
      <formula>$F4="VALOR INCONSISTENTE"</formula>
    </cfRule>
  </conditionalFormatting>
  <conditionalFormatting sqref="E14:F14">
    <cfRule type="expression" dxfId="51" priority="2">
      <formula>AND(E14&lt;&gt;"",MOD(ROW(),2)=0,$A14&lt;&gt;"PESQUISA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hyperlinks>
    <hyperlink ref="E14" r:id="rId1" display="https://www.google.com/url?url=https://www.sudadental.com.br/acido-peracetico-perax-rio-0-2--1l---rioquimica/p%3Fidsku%3D859%26utm_source%3Dgoogleshopping%26srsltid%3DAfmBOoq8qUYen_x3taruN-_k5f3ZW0kT_CRR6zC7q2BhqaZTQrhIV4CGb-A&amp;rct=j&amp;q=&amp;esrc=s&amp;opi=95576897&amp;sa=U&amp;ved=0ahUKEwj4kPOPxZ2LAxXFtJUCHZjKPIwQgOUECLMF&amp;usg=AOvVaw30r222_9D1rWS_uq3cECEu" xr:uid="{E21A556C-EF6A-4FD0-816F-75AED14E6A02}"/>
  </hyperlinks>
  <pageMargins left="0.4" right="0.4" top="0.6" bottom="0.6" header="0.31496062000000002" footer="0.31496062000000002"/>
  <pageSetup paperSize="9" scale="54" fitToHeight="0" orientation="landscape" cellComments="atEnd" r:id="rId2"/>
  <drawing r:id="rId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940D2-578D-49E1-9006-67D3AD51D5C3}">
  <sheetPr codeName="Planilha121">
    <pageSetUpPr fitToPage="1"/>
  </sheetPr>
  <dimension ref="A1:S20"/>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26.331428571428575</v>
      </c>
      <c r="B5" s="138">
        <f>IFERROR(MEDIAN(B7:B1048576),0)</f>
        <v>25.9</v>
      </c>
      <c r="C5" s="138"/>
      <c r="D5" s="138">
        <f>IFERROR(AVERAGEIFS(B7:B1048576,B7:B1048576,"&lt;"&amp;(A5+IFERROR(_xlfn.STDEV.S(B7:B1048576),0)),B7:B1048576,"&gt;"&amp;(A5-IFERROR(_xlfn.STDEV.S(B7:B1048576),0))),0)</f>
        <v>25.624000000000002</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1345</v>
      </c>
      <c r="B9" s="51">
        <v>24.5</v>
      </c>
      <c r="C9" s="41" t="s">
        <v>276</v>
      </c>
      <c r="D9" s="41" t="s">
        <v>272</v>
      </c>
      <c r="E9" s="42">
        <v>72182000106</v>
      </c>
      <c r="F9" s="40">
        <v>45544</v>
      </c>
      <c r="G9" s="69" t="s">
        <v>376</v>
      </c>
      <c r="H9" s="41">
        <v>68</v>
      </c>
      <c r="I9" s="41">
        <v>2024</v>
      </c>
      <c r="J9" s="43" t="s">
        <v>279</v>
      </c>
      <c r="L9" s="38"/>
      <c r="M9" s="30"/>
      <c r="N9" s="30"/>
      <c r="Q9" s="31"/>
      <c r="R9" s="31"/>
      <c r="S9" s="31"/>
    </row>
    <row r="10" spans="1:19" s="29" customFormat="1" ht="52.5" customHeight="1" x14ac:dyDescent="0.3">
      <c r="A10" s="36" t="s">
        <v>1344</v>
      </c>
      <c r="B10" s="51">
        <v>26.96</v>
      </c>
      <c r="C10" s="41" t="s">
        <v>494</v>
      </c>
      <c r="D10" s="41" t="s">
        <v>272</v>
      </c>
      <c r="E10" s="42">
        <v>17605216000183</v>
      </c>
      <c r="F10" s="40">
        <v>45545</v>
      </c>
      <c r="G10" s="69" t="s">
        <v>335</v>
      </c>
      <c r="H10" s="41">
        <v>245</v>
      </c>
      <c r="I10" s="41">
        <v>2024</v>
      </c>
      <c r="J10" s="43" t="s">
        <v>279</v>
      </c>
      <c r="L10" s="38"/>
      <c r="M10" s="30"/>
      <c r="N10" s="30"/>
      <c r="Q10" s="31"/>
      <c r="R10" s="31"/>
      <c r="S10" s="31"/>
    </row>
    <row r="11" spans="1:19" s="29" customFormat="1" ht="52.5" customHeight="1" x14ac:dyDescent="0.3">
      <c r="A11" s="36" t="s">
        <v>1346</v>
      </c>
      <c r="B11" s="51">
        <v>26.86</v>
      </c>
      <c r="C11" s="41" t="s">
        <v>276</v>
      </c>
      <c r="D11" s="41" t="s">
        <v>272</v>
      </c>
      <c r="E11" s="42">
        <v>72182000106</v>
      </c>
      <c r="F11" s="40">
        <v>45481</v>
      </c>
      <c r="G11" s="69" t="s">
        <v>793</v>
      </c>
      <c r="H11" s="41">
        <v>6</v>
      </c>
      <c r="I11" s="41">
        <v>2024</v>
      </c>
      <c r="J11" s="43" t="s">
        <v>279</v>
      </c>
      <c r="L11" s="38"/>
      <c r="M11" s="30"/>
      <c r="N11" s="30"/>
      <c r="Q11" s="31"/>
      <c r="R11" s="31"/>
      <c r="S11" s="31"/>
    </row>
    <row r="12" spans="1:19" s="29" customFormat="1" ht="52.5" customHeight="1" x14ac:dyDescent="0.3">
      <c r="A12" s="36" t="s">
        <v>1343</v>
      </c>
      <c r="B12" s="51">
        <v>22</v>
      </c>
      <c r="C12" s="41" t="s">
        <v>276</v>
      </c>
      <c r="D12" s="41" t="s">
        <v>272</v>
      </c>
      <c r="E12" s="42">
        <v>411441000186</v>
      </c>
      <c r="F12" s="40">
        <v>45503</v>
      </c>
      <c r="G12" s="69" t="s">
        <v>694</v>
      </c>
      <c r="H12" s="41">
        <v>21</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1131</v>
      </c>
      <c r="B15" s="51">
        <v>23.9</v>
      </c>
      <c r="C15" s="67" t="s">
        <v>1121</v>
      </c>
      <c r="D15" s="77" t="s">
        <v>889</v>
      </c>
      <c r="E15" s="139" t="s">
        <v>1132</v>
      </c>
      <c r="F15" s="130"/>
      <c r="G15" s="32"/>
      <c r="H15" s="32"/>
      <c r="I15" s="32"/>
      <c r="J15" s="32"/>
      <c r="L15" s="75"/>
      <c r="M15" s="35"/>
      <c r="N15" s="35"/>
      <c r="Q15" s="34"/>
      <c r="R15" s="34"/>
      <c r="S15" s="34"/>
    </row>
    <row r="16" spans="1:19" s="33" customFormat="1" ht="54" customHeight="1" x14ac:dyDescent="0.35">
      <c r="A16" s="36" t="s">
        <v>1134</v>
      </c>
      <c r="B16" s="51">
        <v>34.200000000000003</v>
      </c>
      <c r="C16" s="67" t="s">
        <v>1133</v>
      </c>
      <c r="D16" s="77" t="s">
        <v>1135</v>
      </c>
      <c r="E16" s="139" t="s">
        <v>1136</v>
      </c>
      <c r="F16" s="130"/>
      <c r="G16" s="32"/>
      <c r="H16" s="32"/>
      <c r="I16" s="32"/>
      <c r="J16" s="32"/>
      <c r="L16" s="75"/>
      <c r="M16" s="35"/>
      <c r="N16" s="35"/>
      <c r="Q16" s="34"/>
      <c r="R16" s="34"/>
      <c r="S16" s="34"/>
    </row>
    <row r="17" spans="1:19" s="33" customFormat="1" ht="54" customHeight="1" x14ac:dyDescent="0.35">
      <c r="A17" s="36" t="s">
        <v>1137</v>
      </c>
      <c r="B17" s="51">
        <v>25.9</v>
      </c>
      <c r="C17" s="67" t="s">
        <v>1133</v>
      </c>
      <c r="D17" s="77" t="s">
        <v>891</v>
      </c>
      <c r="E17" s="139" t="s">
        <v>1138</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50" priority="5">
      <formula>$F1="VALOR INCONSISTENTE"</formula>
    </cfRule>
  </conditionalFormatting>
  <conditionalFormatting sqref="A15:D15 G15:J15 A16:J38 A9:J14">
    <cfRule type="expression" dxfId="4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8" priority="3">
      <formula>$F4="VALOR INCONSISTENTE"</formula>
    </cfRule>
  </conditionalFormatting>
  <conditionalFormatting sqref="E15:F15">
    <cfRule type="expression" dxfId="47"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drogaraia.com.br/tesoura-iris-12cm-reta-fina-aco-inoxidavel-instrumento-cirurgico-1070215.html%3Fsrsltid%3DAfmBOopcCNc0GEZzL5X2mp51FnHmfyw8ZvznZCNexcof_-FhnNNjxJJrySA&amp;rct=j&amp;q=&amp;esrc=s&amp;opi=95576897&amp;sa=U&amp;ved=0ahUKEwjcguqWxZ2LAxWlqZUCHY1fB2gQguUECNMG&amp;usg=AOvVaw1tLneuGiitfHc6mADkpgVD" xr:uid="{8C0F3F47-7624-47EB-AAB2-3EC759304D72}"/>
    <hyperlink ref="E16" r:id="rId2" display="https://www.google.com/url?url=https://www.itcdobrasil.com.br/tesoura-iris-reta-12-cm%3Futm_source%3Dgoogle%26utm_medium%3DShopping%26utm_campaign%3Dtesoura-iris-reta-12-cm%26inStock%3D%26srsltid%3DAfmBOoqsVC3zttD55UHF7E1GwmuOCbi5PNR0SZq8Bd_DeVV3UYCC4QVmLKM%23derivacao%3D323&amp;rct=j&amp;q=&amp;esrc=s&amp;opi=95576897&amp;sa=U&amp;ved=0ahUKEwjcguqWxZ2LAxWlqZUCHY1fB2gQgOUECPYG&amp;usg=AOvVaw2c7gCR1Eq9VsAfr9Ba8h7G" xr:uid="{2ABB1FD5-BDA4-45CE-92AD-8B63A46405BF}"/>
    <hyperlink ref="E17" r:id="rId3" display="https://www.google.com/url?url=https://www.dentalcremer.com.br/tesoura-iris-golgran-dc11628.html%3Fsrsltid%3DAfmBOoptfzLaqgq2I827lt62yAFxkESSOs6Maff79ZxoUcazLgSG5CXUglc&amp;rct=j&amp;q=&amp;esrc=s&amp;opi=95576897&amp;sa=U&amp;ved=0ahUKEwjcguqWxZ2LAxWlqZUCHY1fB2gQguUECIMH&amp;usg=AOvVaw2_BlFCg67CCQTNTyCuSMUn" xr:uid="{7A8D48AD-EAFA-4864-B0AD-A41A9E154319}"/>
  </hyperlinks>
  <pageMargins left="0.4" right="0.4" top="0.6" bottom="0.6" header="0.31496062000000002" footer="0.31496062000000002"/>
  <pageSetup paperSize="9" scale="54" fitToHeight="0" orientation="landscape" cellComments="atEnd" r:id="rId4"/>
  <drawing r:id="rId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4C347-773E-4BF2-A83E-F5E30B3B0B04}">
  <sheetPr codeName="Planilha122">
    <pageSetUpPr fitToPage="1"/>
  </sheetPr>
  <dimension ref="A1:S17"/>
  <sheetViews>
    <sheetView showGridLines="0" zoomScale="80" zoomScaleNormal="80" workbookViewId="0">
      <pane ySplit="2" topLeftCell="A7" activePane="bottomLeft" state="frozen"/>
      <selection pane="bottomLeft" activeCell="B10" sqref="B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259</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18.82</v>
      </c>
      <c r="B5" s="138">
        <f>IFERROR(MEDIAN(B7:B1048576),0)</f>
        <v>17.425000000000001</v>
      </c>
      <c r="C5" s="138"/>
      <c r="D5" s="138">
        <f>IFERROR(AVERAGEIFS(B7:B1048576,B7:B1048576,"&lt;"&amp;(A5+IFERROR(_xlfn.STDEV.S(B7:B1048576),0)),B7:B1048576,"&gt;"&amp;(A5-IFERROR(_xlfn.STDEV.S(B7:B1048576),0))),0)</f>
        <v>15.530000000000001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839</v>
      </c>
      <c r="B9" s="51">
        <v>15.05</v>
      </c>
      <c r="C9" s="41" t="s">
        <v>276</v>
      </c>
      <c r="D9" s="41" t="s">
        <v>272</v>
      </c>
      <c r="E9" s="42" t="s">
        <v>581</v>
      </c>
      <c r="F9" s="40">
        <v>45428</v>
      </c>
      <c r="G9" s="69" t="s">
        <v>582</v>
      </c>
      <c r="H9" s="41">
        <v>41</v>
      </c>
      <c r="I9" s="41">
        <v>2024</v>
      </c>
      <c r="J9" s="43" t="s">
        <v>279</v>
      </c>
      <c r="L9" s="38"/>
      <c r="M9" s="30"/>
      <c r="N9" s="30"/>
      <c r="Q9" s="31"/>
      <c r="R9" s="31"/>
      <c r="S9" s="31"/>
    </row>
    <row r="10" spans="1:19" s="29" customFormat="1" ht="52.5" customHeight="1" x14ac:dyDescent="0.3">
      <c r="A10" s="36" t="s">
        <v>1347</v>
      </c>
      <c r="B10" s="51">
        <v>11.74</v>
      </c>
      <c r="C10" s="41" t="s">
        <v>288</v>
      </c>
      <c r="D10" s="41" t="s">
        <v>285</v>
      </c>
      <c r="E10" s="42">
        <v>40649293000157</v>
      </c>
      <c r="F10" s="40">
        <v>45418</v>
      </c>
      <c r="G10" s="69" t="s">
        <v>1348</v>
      </c>
      <c r="H10" s="41">
        <v>6</v>
      </c>
      <c r="I10" s="41">
        <v>2024</v>
      </c>
      <c r="J10" s="43" t="s">
        <v>287</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27" t="s">
        <v>46</v>
      </c>
      <c r="F12" s="128"/>
      <c r="G12" s="68"/>
      <c r="H12" s="68"/>
      <c r="I12" s="68"/>
      <c r="J12" s="68"/>
      <c r="M12" s="62"/>
      <c r="N12" s="62"/>
      <c r="Q12" s="63"/>
      <c r="R12" s="63"/>
      <c r="S12" s="63"/>
    </row>
    <row r="13" spans="1:19" s="33" customFormat="1" ht="54" customHeight="1" x14ac:dyDescent="0.35">
      <c r="A13" s="36" t="s">
        <v>1349</v>
      </c>
      <c r="B13" s="51">
        <v>28.69</v>
      </c>
      <c r="C13" s="67" t="s">
        <v>1133</v>
      </c>
      <c r="D13" s="77" t="s">
        <v>911</v>
      </c>
      <c r="E13" s="139" t="s">
        <v>1139</v>
      </c>
      <c r="F13" s="130"/>
      <c r="G13" s="32"/>
      <c r="H13" s="32"/>
      <c r="I13" s="32"/>
      <c r="J13" s="32"/>
      <c r="L13" s="75"/>
      <c r="M13" s="35"/>
      <c r="N13" s="35"/>
      <c r="Q13" s="34"/>
      <c r="R13" s="34"/>
      <c r="S13" s="34"/>
    </row>
    <row r="14" spans="1:19" s="33" customFormat="1" ht="54" customHeight="1" x14ac:dyDescent="0.35">
      <c r="A14" s="36" t="s">
        <v>1350</v>
      </c>
      <c r="B14" s="51">
        <v>19.8</v>
      </c>
      <c r="C14" s="67" t="s">
        <v>1133</v>
      </c>
      <c r="D14" s="77" t="s">
        <v>1352</v>
      </c>
      <c r="E14" s="139" t="s">
        <v>1351</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1">
    <mergeCell ref="B1:D1"/>
    <mergeCell ref="B2:D2"/>
    <mergeCell ref="B4:C4"/>
    <mergeCell ref="D4:E4"/>
    <mergeCell ref="B5:C5"/>
    <mergeCell ref="D5:E5"/>
    <mergeCell ref="D16:F16"/>
    <mergeCell ref="D17:F17"/>
    <mergeCell ref="E12:F12"/>
    <mergeCell ref="E13:F13"/>
    <mergeCell ref="E14:F14"/>
  </mergeCells>
  <conditionalFormatting sqref="F1:F3 F8:F10">
    <cfRule type="expression" dxfId="46" priority="5">
      <formula>$F1="VALOR INCONSISTENTE"</formula>
    </cfRule>
  </conditionalFormatting>
  <conditionalFormatting sqref="A9:J22">
    <cfRule type="expression" dxfId="4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4" priority="3">
      <formula>$F4="VALOR INCONSISTENTE"</formula>
    </cfRule>
  </conditionalFormatting>
  <hyperlinks>
    <hyperlink ref="E13" r:id="rId1" display="https://www.google.com/url?url=https://produto.mercadolivre.com.br/MLB-5240537546-pinca-reta-10cm-anatomica-dissecco-auriculoterapia-zhenmed-_JM%3Fmatt_tool%3D18956390%26utm_source%3Dgoogle_shopping%26utm_medium%3Dorganic&amp;rct=j&amp;q=&amp;esrc=s&amp;opi=95576897&amp;sa=U&amp;ved=0ahUKEwjSkN6dxZ2LAxXEppUCHT9mElAQguUECM8G&amp;usg=AOvVaw0pms0BOjy7EJChvzDObGhS" xr:uid="{D95310A7-8026-4A8C-98C6-A7246D513747}"/>
    <hyperlink ref="E14" r:id="rId2" xr:uid="{3CA34B48-DE13-4BC4-9AF3-3C4CEF78DD21}"/>
  </hyperlinks>
  <pageMargins left="0.4" right="0.4" top="0.6" bottom="0.6" header="0.31496062000000002" footer="0.31496062000000002"/>
  <pageSetup paperSize="9" scale="54" fitToHeight="0" orientation="landscape" cellComments="atEnd" r:id="rId3"/>
  <drawing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A72C0-F01D-4054-95F3-FE5546E2CDBA}">
  <sheetPr codeName="Planilha123">
    <pageSetUpPr fitToPage="1"/>
  </sheetPr>
  <dimension ref="A1:S20"/>
  <sheetViews>
    <sheetView showGridLines="0" zoomScale="80" zoomScaleNormal="80" workbookViewId="0">
      <pane ySplit="2" topLeftCell="A3" activePane="bottomLeft" state="frozen"/>
      <selection pane="bottomLeft" activeCell="C16" sqref="C1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260</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26.400000000000002</v>
      </c>
      <c r="B5" s="138">
        <f>IFERROR(MEDIAN(B7:B1048576),0)</f>
        <v>19.989999999999998</v>
      </c>
      <c r="C5" s="138"/>
      <c r="D5" s="138">
        <f>IFERROR(AVERAGEIFS(B7:B1048576,B7:B1048576,"&lt;"&amp;(A5+IFERROR(_xlfn.STDEV.S(B7:B1048576),0)),B7:B1048576,"&gt;"&amp;(A5-IFERROR(_xlfn.STDEV.S(B7:B1048576),0))),0)</f>
        <v>24.151666666666667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1353</v>
      </c>
      <c r="B9" s="51">
        <v>19.989999999999998</v>
      </c>
      <c r="C9" s="41" t="s">
        <v>276</v>
      </c>
      <c r="D9" s="41" t="s">
        <v>272</v>
      </c>
      <c r="E9" s="42">
        <v>411441000186</v>
      </c>
      <c r="F9" s="40">
        <v>45425</v>
      </c>
      <c r="G9" s="69" t="s">
        <v>432</v>
      </c>
      <c r="H9" s="41">
        <v>29</v>
      </c>
      <c r="I9" s="41">
        <v>2024</v>
      </c>
      <c r="J9" s="43" t="s">
        <v>279</v>
      </c>
      <c r="L9" s="38"/>
      <c r="M9" s="30"/>
      <c r="N9" s="30"/>
      <c r="Q9" s="31"/>
      <c r="R9" s="31"/>
      <c r="S9" s="31"/>
    </row>
    <row r="10" spans="1:19" s="29" customFormat="1" ht="52.5" customHeight="1" x14ac:dyDescent="0.3">
      <c r="A10" s="36" t="s">
        <v>840</v>
      </c>
      <c r="B10" s="51">
        <v>18.079999999999998</v>
      </c>
      <c r="C10" s="41" t="s">
        <v>288</v>
      </c>
      <c r="D10" s="41" t="s">
        <v>285</v>
      </c>
      <c r="E10" s="42" t="s">
        <v>841</v>
      </c>
      <c r="F10" s="40">
        <v>45518</v>
      </c>
      <c r="G10" s="69" t="s">
        <v>665</v>
      </c>
      <c r="H10" s="41">
        <v>39</v>
      </c>
      <c r="I10" s="41">
        <v>2024</v>
      </c>
      <c r="J10" s="43" t="s">
        <v>291</v>
      </c>
      <c r="L10" s="38"/>
      <c r="M10" s="30"/>
      <c r="N10" s="30"/>
      <c r="Q10" s="31"/>
      <c r="R10" s="31"/>
      <c r="S10" s="31"/>
    </row>
    <row r="11" spans="1:19" s="29" customFormat="1" ht="52.5" customHeight="1" x14ac:dyDescent="0.3">
      <c r="A11" s="36" t="s">
        <v>1355</v>
      </c>
      <c r="B11" s="51">
        <v>18.940000000000001</v>
      </c>
      <c r="C11" s="41" t="s">
        <v>173</v>
      </c>
      <c r="D11" s="41" t="s">
        <v>301</v>
      </c>
      <c r="E11" s="42">
        <v>71505564000124</v>
      </c>
      <c r="F11" s="40">
        <v>45516</v>
      </c>
      <c r="G11" s="69" t="s">
        <v>1356</v>
      </c>
      <c r="H11" s="41" t="s">
        <v>680</v>
      </c>
      <c r="I11" s="41" t="s">
        <v>559</v>
      </c>
      <c r="J11" s="43" t="s">
        <v>303</v>
      </c>
      <c r="L11" s="38"/>
      <c r="M11" s="30"/>
      <c r="N11" s="30"/>
      <c r="Q11" s="31"/>
      <c r="R11" s="31"/>
      <c r="S11" s="31"/>
    </row>
    <row r="12" spans="1:19" s="29" customFormat="1" ht="52.5" customHeight="1" x14ac:dyDescent="0.3">
      <c r="A12" s="36" t="s">
        <v>1354</v>
      </c>
      <c r="B12" s="51">
        <v>18</v>
      </c>
      <c r="C12" s="41" t="s">
        <v>276</v>
      </c>
      <c r="D12" s="41" t="s">
        <v>272</v>
      </c>
      <c r="E12" s="42">
        <v>72182000106</v>
      </c>
      <c r="F12" s="40">
        <v>45468</v>
      </c>
      <c r="G12" s="69" t="s">
        <v>296</v>
      </c>
      <c r="H12" s="41">
        <v>12</v>
      </c>
      <c r="I12" s="41">
        <v>2024</v>
      </c>
      <c r="J12" s="43" t="s">
        <v>297</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1140</v>
      </c>
      <c r="B15" s="51">
        <v>34.9</v>
      </c>
      <c r="C15" s="67" t="s">
        <v>1133</v>
      </c>
      <c r="D15" s="77" t="s">
        <v>939</v>
      </c>
      <c r="E15" s="139" t="s">
        <v>1141</v>
      </c>
      <c r="F15" s="130"/>
      <c r="G15" s="32"/>
      <c r="H15" s="32"/>
      <c r="I15" s="32"/>
      <c r="J15" s="32"/>
      <c r="L15" s="75"/>
      <c r="M15" s="35"/>
      <c r="N15" s="35"/>
      <c r="Q15" s="34"/>
      <c r="R15" s="34"/>
      <c r="S15" s="34"/>
    </row>
    <row r="16" spans="1:19" s="33" customFormat="1" ht="54" customHeight="1" x14ac:dyDescent="0.35">
      <c r="A16" s="36" t="s">
        <v>1142</v>
      </c>
      <c r="B16" s="51">
        <v>35</v>
      </c>
      <c r="C16" s="67" t="s">
        <v>1133</v>
      </c>
      <c r="D16" s="77" t="s">
        <v>911</v>
      </c>
      <c r="E16" s="139" t="s">
        <v>1143</v>
      </c>
      <c r="F16" s="130"/>
      <c r="G16" s="32"/>
      <c r="H16" s="32"/>
      <c r="I16" s="32"/>
      <c r="J16" s="32"/>
      <c r="L16" s="75"/>
      <c r="M16" s="35"/>
      <c r="N16" s="35"/>
      <c r="Q16" s="34"/>
      <c r="R16" s="34"/>
      <c r="S16" s="34"/>
    </row>
    <row r="17" spans="1:19" s="33" customFormat="1" ht="54" customHeight="1" x14ac:dyDescent="0.35">
      <c r="A17" s="36" t="s">
        <v>1144</v>
      </c>
      <c r="B17" s="51">
        <v>39.89</v>
      </c>
      <c r="C17" s="67" t="s">
        <v>1133</v>
      </c>
      <c r="D17" s="77" t="s">
        <v>1145</v>
      </c>
      <c r="E17" s="139" t="s">
        <v>1146</v>
      </c>
      <c r="F17" s="130"/>
      <c r="G17" s="32"/>
      <c r="H17" s="32"/>
      <c r="I17" s="32"/>
      <c r="J17" s="32"/>
      <c r="L17" s="75"/>
      <c r="M17" s="35"/>
      <c r="N17" s="35"/>
      <c r="Q17" s="34"/>
      <c r="R17" s="34"/>
      <c r="S17" s="34"/>
    </row>
    <row r="18" spans="1:19" ht="40.35" customHeight="1" x14ac:dyDescent="0.25">
      <c r="A18" s="72" t="s">
        <v>47</v>
      </c>
      <c r="B18" s="8"/>
      <c r="C18" s="71"/>
      <c r="D18" s="44"/>
      <c r="E18" s="45"/>
      <c r="F18" s="46"/>
      <c r="G18" s="6"/>
      <c r="H18" s="6"/>
      <c r="I18" s="6"/>
      <c r="J18" s="6"/>
      <c r="L18" s="4"/>
      <c r="M18" s="3"/>
      <c r="N18" s="3"/>
      <c r="Q18" s="5"/>
      <c r="R18" s="5"/>
      <c r="S18" s="5"/>
    </row>
    <row r="19" spans="1:19" s="29" customFormat="1" ht="35.1" customHeight="1" x14ac:dyDescent="0.3">
      <c r="A19" s="73" t="s">
        <v>36</v>
      </c>
      <c r="B19" s="74" t="s">
        <v>43</v>
      </c>
      <c r="C19" s="74" t="s">
        <v>48</v>
      </c>
      <c r="D19" s="122" t="s">
        <v>49</v>
      </c>
      <c r="E19" s="122"/>
      <c r="F19" s="123"/>
      <c r="G19" s="37"/>
      <c r="H19" s="37"/>
      <c r="I19" s="37"/>
      <c r="J19" s="37"/>
      <c r="L19" s="38"/>
      <c r="M19" s="30"/>
      <c r="N19" s="30"/>
      <c r="Q19" s="31"/>
      <c r="R19" s="31"/>
      <c r="S19" s="31"/>
    </row>
    <row r="20" spans="1:19" s="29" customFormat="1" ht="54" customHeight="1" x14ac:dyDescent="0.3">
      <c r="A20" s="39" t="s">
        <v>27</v>
      </c>
      <c r="B20" s="51"/>
      <c r="C20" s="52"/>
      <c r="D20" s="124"/>
      <c r="E20" s="125"/>
      <c r="F20" s="126"/>
      <c r="G20" s="37"/>
      <c r="H20" s="37"/>
      <c r="I20" s="37"/>
      <c r="J20" s="37"/>
      <c r="L20" s="38"/>
      <c r="M20" s="30"/>
      <c r="N20" s="30"/>
      <c r="Q20" s="31"/>
      <c r="R20" s="31"/>
      <c r="S20" s="31"/>
    </row>
  </sheetData>
  <mergeCells count="12">
    <mergeCell ref="B1:D1"/>
    <mergeCell ref="B2:D2"/>
    <mergeCell ref="B4:C4"/>
    <mergeCell ref="D4:E4"/>
    <mergeCell ref="B5:C5"/>
    <mergeCell ref="D5:E5"/>
    <mergeCell ref="D19:F19"/>
    <mergeCell ref="D20:F20"/>
    <mergeCell ref="E14:F14"/>
    <mergeCell ref="E15:F15"/>
    <mergeCell ref="E16:F16"/>
    <mergeCell ref="E17:F17"/>
  </mergeCells>
  <conditionalFormatting sqref="F1:F3 F8:F12">
    <cfRule type="expression" dxfId="43" priority="5">
      <formula>$F1="VALOR INCONSISTENTE"</formula>
    </cfRule>
  </conditionalFormatting>
  <conditionalFormatting sqref="A9:J14 A15:D15 G15:J15 A16:J32">
    <cfRule type="expression" dxfId="4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1" priority="3">
      <formula>$F4="VALOR INCONSISTENTE"</formula>
    </cfRule>
  </conditionalFormatting>
  <conditionalFormatting sqref="E15:F15">
    <cfRule type="expression" dxfId="40" priority="2">
      <formula>AND(E15&lt;&gt;"",MOD(ROW(),2)=0,$A15&lt;&gt;"PESQUISA DE PREÇOS BASEADA EM SITES DE AMPLO DOMÍNIO - Art. 23, § 1º, inciso III, Lei nº 14.133/2021",$A15&lt;&gt;"DESCRIÇÃO DO ITEM",$A15&lt;&gt;"PESQUISA DE PREÇOS DIRETA COM FORNECEDOR - Art. 23, § 1º, inciso IV, Lei nº 14.133/2021",$A15&lt;&gt;"CNPJ FORNECEDOR",$A15&lt;&gt;"PESQUISA DE PREÇOS BASEADA EM TABELAS DE REFERÊNCIA (SINAPI E SICRO) - Art. 23, § 2º, Lei nº 14.133/2021",$A15&lt;&gt;" ")</formula>
    </cfRule>
  </conditionalFormatting>
  <hyperlinks>
    <hyperlink ref="E15" r:id="rId1" display="https://www.google.com/url?url=https://www.magazineluiza.com.br/tesoura-iris-curva-aco-inox-cirurgica-odontologica-115cm-vital-gold/p/hgjjkagf3f/pe/ptrx/%3Fseller_id%3Dembelez%26srsltid%3DAfmBOoqFNy8RqczlktXx-Lq15o3LBOtkVSg0SJ4EZYyIRivuMwf3Q9Wvavs&amp;rct=j&amp;q=&amp;esrc=s&amp;opi=95576897&amp;sa=U&amp;ved=0ahUKEwjNiMSoxZ2LAxXUvJUCHc_7FUQQguUECMYG&amp;usg=AOvVaw1LBPCVff_9Er_MW5NxIVjQ" xr:uid="{F9353CA8-EC14-45A5-8AB3-F06EFF6D620C}"/>
    <hyperlink ref="E16" r:id="rId2" display="https://www.google.com/url?url=https://produto.mercadolivre.com.br/MLB-5177145586-tesoura-cirurgica-finafina-curva-115cm-weldon-_JM%3Fmatt_tool%3D18956390%26utm_source%3Dgoogle_shopping%26utm_medium%3Dorganic&amp;rct=j&amp;q=&amp;esrc=s&amp;opi=95576897&amp;sa=U&amp;ved=0ahUKEwjNiMSoxZ2LAxXUvJUCHc_7FUQQguUECOkG&amp;usg=AOvVaw1eu5I0ongu225RaR5lPnId" xr:uid="{8691BEA6-58CF-4066-BF00-AC2A2AE19F8A}"/>
    <hyperlink ref="E17" r:id="rId3" display="https://www.google.com/url?url=https://www.artfusion.com.br/tesoura-cirurgica-curva-para-aplicacao-11-5cm%3Fsrsltid%3DAfmBOoqLTPhQJ59gS62aQQ6ZsgdzwUoNvZcUm3Bat-ILB2beMpYt2hSyXCs&amp;rct=j&amp;q=&amp;esrc=s&amp;opi=95576897&amp;sa=U&amp;ved=0ahUKEwjNiMSoxZ2LAxXUvJUCHc_7FUQQgOUECPQG&amp;usg=AOvVaw34klVbmiaOHmj7U08ccFOP" xr:uid="{10D57B84-87BA-4F8A-B642-1D8F0CEE405E}"/>
  </hyperlinks>
  <pageMargins left="0.4" right="0.4" top="0.6" bottom="0.6" header="0.31496062000000002" footer="0.31496062000000002"/>
  <pageSetup paperSize="9" scale="54" fitToHeight="0" orientation="landscape" cellComments="atEnd" r:id="rId4"/>
  <drawing r:id="rId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8A7FE-D728-4F06-9443-5830CF5D46E6}">
  <sheetPr codeName="Planilha124">
    <pageSetUpPr fitToPage="1"/>
  </sheetPr>
  <dimension ref="A1:S18"/>
  <sheetViews>
    <sheetView showGridLines="0" zoomScale="80" zoomScaleNormal="80" workbookViewId="0">
      <pane ySplit="2" topLeftCell="A9" activePane="bottomLeft" state="frozen"/>
      <selection pane="bottomLeft" activeCell="A10" sqref="A10:XFD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111.12</v>
      </c>
      <c r="B5" s="138">
        <f>IFERROR(MEDIAN(B7:B1048576),0)</f>
        <v>112.47</v>
      </c>
      <c r="C5" s="138"/>
      <c r="D5" s="138">
        <f>IFERROR(AVERAGEIFS(B7:B1048576,B7:B1048576,"&lt;"&amp;(A5+IFERROR(_xlfn.STDEV.S(B7:B1048576),0)),B7:B1048576,"&gt;"&amp;(A5-IFERROR(_xlfn.STDEV.S(B7:B1048576),0))),0)</f>
        <v>107.88999999999999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843</v>
      </c>
      <c r="B9" s="51">
        <v>112.47</v>
      </c>
      <c r="C9" s="41" t="s">
        <v>288</v>
      </c>
      <c r="D9" s="41" t="s">
        <v>285</v>
      </c>
      <c r="E9" s="42" t="s">
        <v>844</v>
      </c>
      <c r="F9" s="40">
        <v>45436</v>
      </c>
      <c r="G9" s="69" t="s">
        <v>845</v>
      </c>
      <c r="H9" s="41">
        <v>14</v>
      </c>
      <c r="I9" s="41">
        <v>2024</v>
      </c>
      <c r="J9" s="43" t="s">
        <v>287</v>
      </c>
      <c r="L9" s="38"/>
      <c r="M9" s="30"/>
      <c r="N9" s="30"/>
      <c r="Q9" s="31"/>
      <c r="R9" s="31"/>
      <c r="S9" s="31"/>
    </row>
    <row r="10" spans="1:19" s="29" customFormat="1" ht="52.5" customHeight="1" x14ac:dyDescent="0.3">
      <c r="A10" s="36" t="s">
        <v>1420</v>
      </c>
      <c r="B10" s="51">
        <v>70.83</v>
      </c>
      <c r="C10" s="41" t="s">
        <v>276</v>
      </c>
      <c r="D10" s="41" t="s">
        <v>272</v>
      </c>
      <c r="E10" s="42" t="s">
        <v>1168</v>
      </c>
      <c r="F10" s="40">
        <v>45670</v>
      </c>
      <c r="G10" s="69" t="s">
        <v>440</v>
      </c>
      <c r="H10" s="41">
        <v>153</v>
      </c>
      <c r="I10" s="41">
        <v>2024</v>
      </c>
      <c r="J10" s="43" t="s">
        <v>279</v>
      </c>
      <c r="L10" s="38"/>
      <c r="M10" s="30"/>
      <c r="N10" s="30"/>
      <c r="Q10" s="31"/>
      <c r="R10" s="31"/>
      <c r="S10" s="31"/>
    </row>
    <row r="11" spans="1:19" s="29" customFormat="1" ht="52.5" customHeight="1" x14ac:dyDescent="0.3">
      <c r="A11" s="36" t="s">
        <v>842</v>
      </c>
      <c r="B11" s="51">
        <v>76</v>
      </c>
      <c r="C11" s="41" t="s">
        <v>276</v>
      </c>
      <c r="D11" s="41" t="s">
        <v>272</v>
      </c>
      <c r="E11" s="42">
        <v>26043097000103</v>
      </c>
      <c r="F11" s="40">
        <v>45337</v>
      </c>
      <c r="G11" s="69" t="s">
        <v>741</v>
      </c>
      <c r="H11" s="41">
        <v>3</v>
      </c>
      <c r="I11" s="41">
        <v>2024</v>
      </c>
      <c r="J11" s="43" t="s">
        <v>279</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1147</v>
      </c>
      <c r="B14" s="51">
        <v>135.19999999999999</v>
      </c>
      <c r="C14" s="67" t="s">
        <v>1133</v>
      </c>
      <c r="D14" s="77" t="s">
        <v>883</v>
      </c>
      <c r="E14" s="139" t="s">
        <v>1148</v>
      </c>
      <c r="F14" s="130"/>
      <c r="G14" s="32"/>
      <c r="H14" s="32"/>
      <c r="I14" s="32"/>
      <c r="J14" s="32"/>
      <c r="L14" s="75"/>
      <c r="M14" s="35"/>
      <c r="N14" s="35"/>
      <c r="Q14" s="34"/>
      <c r="R14" s="34"/>
      <c r="S14" s="34"/>
    </row>
    <row r="15" spans="1:19" s="33" customFormat="1" ht="54" customHeight="1" x14ac:dyDescent="0.35">
      <c r="A15" s="36" t="s">
        <v>1149</v>
      </c>
      <c r="B15" s="51">
        <v>161.1</v>
      </c>
      <c r="C15" s="67" t="s">
        <v>1133</v>
      </c>
      <c r="D15" s="77" t="s">
        <v>1150</v>
      </c>
      <c r="E15" s="139" t="s">
        <v>1151</v>
      </c>
      <c r="F15" s="130"/>
      <c r="G15" s="32"/>
      <c r="H15" s="32"/>
      <c r="I15" s="32"/>
      <c r="J15" s="32"/>
      <c r="L15" s="75"/>
      <c r="M15" s="35"/>
      <c r="N15" s="35"/>
      <c r="Q15" s="34"/>
      <c r="R15" s="34"/>
      <c r="S15" s="34"/>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11">
    <mergeCell ref="B1:D1"/>
    <mergeCell ref="B2:D2"/>
    <mergeCell ref="B4:C4"/>
    <mergeCell ref="D4:E4"/>
    <mergeCell ref="B5:C5"/>
    <mergeCell ref="D5:E5"/>
    <mergeCell ref="D17:F17"/>
    <mergeCell ref="D18:F18"/>
    <mergeCell ref="E13:F13"/>
    <mergeCell ref="E14:F14"/>
    <mergeCell ref="E15:F15"/>
  </mergeCells>
  <conditionalFormatting sqref="F1:F3 F8:F11">
    <cfRule type="expression" dxfId="39" priority="5">
      <formula>$F1="VALOR INCONSISTENTE"</formula>
    </cfRule>
  </conditionalFormatting>
  <conditionalFormatting sqref="A9:J28">
    <cfRule type="expression" dxfId="3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7" priority="3">
      <formula>$F4="VALOR INCONSISTENTE"</formula>
    </cfRule>
  </conditionalFormatting>
  <hyperlinks>
    <hyperlink ref="E14" r:id="rId1" display="https://www.google.com/url?url=https://www.paguemenos.com.br/pinca-foerster-abc-24cm-reta-unidade-1698p48323li2480/p%3Fskuid%3D112357%26srsltid%3DAfmBOor1bvj8fhpe2s1IcSaAmwoZP9Jup0fa-emKrCF4ybR2MTK062gZTjc&amp;rct=j&amp;q=&amp;esrc=s&amp;opi=95576897&amp;sa=U&amp;ved=0ahUKEwif1OyuxZ2LAxVkqJUCHUWxFXoQgOUECPYG&amp;usg=AOvVaw2Xk_rEno3Zuc1osNtJHiWo" xr:uid="{C1CE6C20-6067-4780-A5DE-1AE45B276310}"/>
    <hyperlink ref="E15" r:id="rId2" display="https://www.google.com/url?url=https://www.ortovet.com.br/produtos/pinca-foerster-para-curativo/%3Fvariant%3D761099355%26pf%3Dmc%26srsltid%3DAfmBOoqqcfGSKqPu5TbYxCrgGWTauL3cIiDGzuqHqFrTL29P1U3IGb75Ckc&amp;rct=j&amp;q=&amp;esrc=s&amp;opi=95576897&amp;sa=U&amp;ved=0ahUKEwif1OyuxZ2LAxVkqJUCHUWxFXoQgOUECIMH&amp;usg=AOvVaw0RQPvYpgdR5TX4FxVNQnBL" xr:uid="{A4151354-7C6A-46E3-9AB6-E19D38F09964}"/>
  </hyperlinks>
  <pageMargins left="0.4" right="0.4" top="0.6" bottom="0.6" header="0.31496062000000002" footer="0.31496062000000002"/>
  <pageSetup paperSize="9" scale="54" fitToHeight="0" orientation="landscape" cellComments="atEnd" r:id="rId3"/>
  <drawing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35518-9B69-426F-A66E-C9BDF46D6422}">
  <sheetPr codeName="Planilha125">
    <pageSetUpPr fitToPage="1"/>
  </sheetPr>
  <dimension ref="A1:S17"/>
  <sheetViews>
    <sheetView showGridLines="0" zoomScale="80" zoomScaleNormal="80" workbookViewId="0">
      <pane ySplit="2" topLeftCell="A3" activePane="bottomLeft" state="frozen"/>
      <selection pane="bottomLeft" activeCell="A13" sqref="A13:XFD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262</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97.85</v>
      </c>
      <c r="B5" s="138">
        <f>IFERROR(MEDIAN(B7:B1048576),0)</f>
        <v>93.7</v>
      </c>
      <c r="C5" s="138"/>
      <c r="D5" s="138">
        <f>IFERROR(AVERAGEIFS(B7:B1048576,B7:B1048576,"&lt;"&amp;(A5+IFERROR(_xlfn.STDEV.S(B7:B1048576),0)),B7:B1048576,"&gt;"&amp;(A5-IFERROR(_xlfn.STDEV.S(B7:B1048576),0))),0)</f>
        <v>92.133333333333326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847</v>
      </c>
      <c r="B9" s="51">
        <v>94.5</v>
      </c>
      <c r="C9" s="41" t="s">
        <v>276</v>
      </c>
      <c r="D9" s="41" t="s">
        <v>301</v>
      </c>
      <c r="E9" s="42">
        <v>83157032000122</v>
      </c>
      <c r="F9" s="40">
        <v>45497</v>
      </c>
      <c r="G9" s="69" t="s">
        <v>848</v>
      </c>
      <c r="H9" s="41" t="s">
        <v>849</v>
      </c>
      <c r="I9" s="41" t="s">
        <v>559</v>
      </c>
      <c r="J9" s="43" t="s">
        <v>345</v>
      </c>
      <c r="L9" s="38"/>
      <c r="M9" s="30"/>
      <c r="N9" s="30"/>
      <c r="Q9" s="31"/>
      <c r="R9" s="31"/>
      <c r="S9" s="31"/>
    </row>
    <row r="10" spans="1:19" s="29" customFormat="1" ht="52.5" customHeight="1" x14ac:dyDescent="0.3">
      <c r="A10" s="36" t="s">
        <v>850</v>
      </c>
      <c r="B10" s="51">
        <v>115</v>
      </c>
      <c r="C10" s="41" t="s">
        <v>276</v>
      </c>
      <c r="D10" s="41" t="s">
        <v>301</v>
      </c>
      <c r="E10" s="42">
        <v>9046469000136</v>
      </c>
      <c r="F10" s="40">
        <v>45450</v>
      </c>
      <c r="G10" s="69" t="s">
        <v>673</v>
      </c>
      <c r="H10" s="41" t="s">
        <v>851</v>
      </c>
      <c r="I10" s="41" t="s">
        <v>559</v>
      </c>
      <c r="J10" s="43" t="s">
        <v>303</v>
      </c>
      <c r="L10" s="38"/>
      <c r="M10" s="30"/>
      <c r="N10" s="30"/>
      <c r="Q10" s="31"/>
      <c r="R10" s="31"/>
      <c r="S10" s="31"/>
    </row>
    <row r="11" spans="1:19" s="65" customFormat="1" ht="40.35" customHeight="1" x14ac:dyDescent="0.35">
      <c r="A11" s="78" t="s">
        <v>42</v>
      </c>
      <c r="B11" s="79"/>
      <c r="C11" s="79"/>
      <c r="D11" s="80"/>
      <c r="E11" s="80"/>
      <c r="F11" s="81"/>
      <c r="G11" s="64"/>
      <c r="H11" s="64"/>
      <c r="I11" s="64"/>
      <c r="J11" s="64"/>
      <c r="L11" s="82"/>
      <c r="Q11" s="66"/>
      <c r="R11" s="66"/>
      <c r="S11" s="66"/>
    </row>
    <row r="12" spans="1:19" s="61" customFormat="1" ht="35.1" customHeight="1" x14ac:dyDescent="0.3">
      <c r="A12" s="58" t="s">
        <v>32</v>
      </c>
      <c r="B12" s="60" t="s">
        <v>43</v>
      </c>
      <c r="C12" s="59" t="s">
        <v>44</v>
      </c>
      <c r="D12" s="60" t="s">
        <v>45</v>
      </c>
      <c r="E12" s="127" t="s">
        <v>46</v>
      </c>
      <c r="F12" s="128"/>
      <c r="G12" s="68"/>
      <c r="H12" s="68"/>
      <c r="I12" s="68"/>
      <c r="J12" s="68"/>
      <c r="M12" s="62"/>
      <c r="N12" s="62"/>
      <c r="Q12" s="63"/>
      <c r="R12" s="63"/>
      <c r="S12" s="63"/>
    </row>
    <row r="13" spans="1:19" s="33" customFormat="1" ht="54" customHeight="1" x14ac:dyDescent="0.35">
      <c r="A13" s="36" t="s">
        <v>1153</v>
      </c>
      <c r="B13" s="51">
        <v>89</v>
      </c>
      <c r="C13" s="67" t="s">
        <v>1152</v>
      </c>
      <c r="D13" s="77" t="s">
        <v>1154</v>
      </c>
      <c r="E13" s="139" t="s">
        <v>1155</v>
      </c>
      <c r="F13" s="130"/>
      <c r="G13" s="32"/>
      <c r="H13" s="32"/>
      <c r="I13" s="32"/>
      <c r="J13" s="32"/>
      <c r="L13" s="75"/>
      <c r="M13" s="35"/>
      <c r="N13" s="35"/>
      <c r="Q13" s="34"/>
      <c r="R13" s="34"/>
      <c r="S13" s="34"/>
    </row>
    <row r="14" spans="1:19" s="33" customFormat="1" ht="54" customHeight="1" x14ac:dyDescent="0.35">
      <c r="A14" s="36" t="s">
        <v>1156</v>
      </c>
      <c r="B14" s="51">
        <v>92.9</v>
      </c>
      <c r="C14" s="67" t="s">
        <v>1152</v>
      </c>
      <c r="D14" s="77" t="s">
        <v>1014</v>
      </c>
      <c r="E14" s="139" t="s">
        <v>1157</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1">
    <mergeCell ref="B1:D1"/>
    <mergeCell ref="B2:D2"/>
    <mergeCell ref="B4:C4"/>
    <mergeCell ref="D4:E4"/>
    <mergeCell ref="B5:C5"/>
    <mergeCell ref="D5:E5"/>
    <mergeCell ref="D16:F16"/>
    <mergeCell ref="D17:F17"/>
    <mergeCell ref="E12:F12"/>
    <mergeCell ref="E13:F13"/>
    <mergeCell ref="E14:F14"/>
  </mergeCells>
  <conditionalFormatting sqref="F1:F3 F8:F10">
    <cfRule type="expression" dxfId="36" priority="5">
      <formula>$F1="VALOR INCONSISTENTE"</formula>
    </cfRule>
  </conditionalFormatting>
  <conditionalFormatting sqref="A9:J35">
    <cfRule type="expression" dxfId="3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4" priority="3">
      <formula>$F4="VALOR INCONSISTENTE"</formula>
    </cfRule>
  </conditionalFormatting>
  <hyperlinks>
    <hyperlink ref="E13" r:id="rId1" xr:uid="{72A7F25E-14B5-4FA7-B3C2-BCF7716CFDE7}"/>
    <hyperlink ref="E14" r:id="rId2" display="https://www.google.com/url?url=https://www.utilidadesclinicas.com.br/pinca-foerster-reta-18cm-abc-abc21244a.html%3Fsrsltid%3DAfmBOorqgymmORcbgETCxPo6AchZG0MrsP8Nx5xWyv5v04mojdLt4PigPP8&amp;rct=j&amp;q=&amp;esrc=s&amp;opi=95576897&amp;sa=U&amp;ved=0ahUKEwjGqJS2xZ2LAxW9rpUCHf1vJR4QguUECM0G&amp;usg=AOvVaw0SmAK_L28DyRfLN0opc26a" xr:uid="{4C349D7C-FAB6-4038-BFC4-57EF1C437320}"/>
  </hyperlinks>
  <pageMargins left="0.4" right="0.4" top="0.6" bottom="0.6" header="0.31496062000000002" footer="0.31496062000000002"/>
  <pageSetup paperSize="9" scale="54" fitToHeight="0" orientation="landscape" cellComments="atEnd" r:id="rId3"/>
  <drawing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0E2E3-4654-49BD-8EC1-971715106DA7}">
  <sheetPr codeName="Planilha126">
    <pageSetUpPr fitToPage="1"/>
  </sheetPr>
  <dimension ref="A1:S18"/>
  <sheetViews>
    <sheetView showGridLines="0" zoomScale="80" zoomScaleNormal="80" workbookViewId="0">
      <pane ySplit="2" topLeftCell="A3" activePane="bottomLeft" state="frozen"/>
      <selection pane="bottomLeft" activeCell="A5" sqref="A5:XFD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263</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0.72</v>
      </c>
      <c r="B5" s="138">
        <f>IFERROR(MEDIAN(B7:B1048576),0)</f>
        <v>0.73</v>
      </c>
      <c r="C5" s="138"/>
      <c r="D5" s="138">
        <f>IFERROR(AVERAGEIFS(B7:B1048576,B7:B1048576,"&lt;"&amp;(A5+IFERROR(_xlfn.STDEV.S(B7:B1048576),0)),B7:B1048576,"&gt;"&amp;(A5-IFERROR(_xlfn.STDEV.S(B7:B1048576),0))),0)</f>
        <v>0.70333333333333325</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1357</v>
      </c>
      <c r="B9" s="51">
        <v>0.59</v>
      </c>
      <c r="C9" s="41" t="s">
        <v>276</v>
      </c>
      <c r="D9" s="41" t="s">
        <v>272</v>
      </c>
      <c r="E9" s="42">
        <v>802002000102</v>
      </c>
      <c r="F9" s="40">
        <v>45587</v>
      </c>
      <c r="G9" s="69" t="s">
        <v>1358</v>
      </c>
      <c r="H9" s="41">
        <v>25</v>
      </c>
      <c r="I9" s="41">
        <v>2024</v>
      </c>
      <c r="J9" s="43" t="s">
        <v>279</v>
      </c>
      <c r="L9" s="38"/>
      <c r="M9" s="30"/>
      <c r="N9" s="30"/>
      <c r="Q9" s="31"/>
      <c r="R9" s="31"/>
      <c r="S9" s="31"/>
    </row>
    <row r="10" spans="1:19" s="29" customFormat="1" ht="52.5" customHeight="1" x14ac:dyDescent="0.3">
      <c r="A10" s="36" t="s">
        <v>1363</v>
      </c>
      <c r="B10" s="51">
        <v>0.6</v>
      </c>
      <c r="C10" s="41" t="s">
        <v>276</v>
      </c>
      <c r="D10" s="41" t="s">
        <v>272</v>
      </c>
      <c r="E10" s="42">
        <v>9686716000169</v>
      </c>
      <c r="F10" s="40">
        <v>45432</v>
      </c>
      <c r="G10" s="69" t="s">
        <v>561</v>
      </c>
      <c r="H10" s="41">
        <v>10</v>
      </c>
      <c r="I10" s="41">
        <v>2024</v>
      </c>
      <c r="J10" s="43" t="s">
        <v>279</v>
      </c>
      <c r="L10" s="38"/>
      <c r="M10" s="30"/>
      <c r="N10" s="30"/>
      <c r="Q10" s="31"/>
      <c r="R10" s="31"/>
      <c r="S10" s="31"/>
    </row>
    <row r="11" spans="1:19" s="29" customFormat="1" ht="52.5" customHeight="1" x14ac:dyDescent="0.3">
      <c r="A11" s="36" t="s">
        <v>1357</v>
      </c>
      <c r="B11" s="51">
        <v>0.78</v>
      </c>
      <c r="C11" s="41" t="s">
        <v>276</v>
      </c>
      <c r="D11" s="41" t="s">
        <v>272</v>
      </c>
      <c r="E11" s="42" t="s">
        <v>1168</v>
      </c>
      <c r="F11" s="40">
        <v>45351</v>
      </c>
      <c r="G11" s="69" t="s">
        <v>1359</v>
      </c>
      <c r="H11" s="41">
        <v>4</v>
      </c>
      <c r="I11" s="41">
        <v>2024</v>
      </c>
      <c r="J11" s="43" t="s">
        <v>279</v>
      </c>
      <c r="L11" s="38"/>
      <c r="M11" s="30"/>
      <c r="N11" s="30"/>
      <c r="Q11" s="31"/>
      <c r="R11" s="31"/>
      <c r="S11" s="31"/>
    </row>
    <row r="12" spans="1:19" s="29" customFormat="1" ht="52.5" customHeight="1" x14ac:dyDescent="0.3">
      <c r="A12" s="36" t="s">
        <v>1360</v>
      </c>
      <c r="B12" s="51">
        <v>0.9</v>
      </c>
      <c r="C12" s="41" t="s">
        <v>276</v>
      </c>
      <c r="D12" s="41" t="s">
        <v>272</v>
      </c>
      <c r="E12" s="42">
        <v>72182000106</v>
      </c>
      <c r="F12" s="40">
        <v>45446</v>
      </c>
      <c r="G12" s="69" t="s">
        <v>1361</v>
      </c>
      <c r="H12" s="41">
        <v>9</v>
      </c>
      <c r="I12" s="41">
        <v>2024</v>
      </c>
      <c r="J12" s="43" t="s">
        <v>279</v>
      </c>
      <c r="L12" s="38"/>
      <c r="M12" s="30"/>
      <c r="N12" s="30"/>
      <c r="Q12" s="31"/>
      <c r="R12" s="31"/>
      <c r="S12" s="31"/>
    </row>
    <row r="13" spans="1:19" s="29" customFormat="1" ht="52.5" customHeight="1" x14ac:dyDescent="0.3">
      <c r="A13" s="36" t="s">
        <v>1362</v>
      </c>
      <c r="B13" s="51">
        <v>0.73</v>
      </c>
      <c r="C13" s="41" t="s">
        <v>276</v>
      </c>
      <c r="D13" s="41" t="s">
        <v>272</v>
      </c>
      <c r="E13" s="42">
        <v>411441000186</v>
      </c>
      <c r="F13" s="40">
        <v>45512</v>
      </c>
      <c r="G13" s="69" t="s">
        <v>783</v>
      </c>
      <c r="H13" s="41">
        <v>5</v>
      </c>
      <c r="I13" s="41">
        <v>2024</v>
      </c>
      <c r="J13" s="43" t="s">
        <v>279</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2" t="s">
        <v>49</v>
      </c>
      <c r="E17" s="122"/>
      <c r="F17" s="123"/>
      <c r="G17" s="37"/>
      <c r="H17" s="37"/>
      <c r="I17" s="37"/>
      <c r="J17" s="37"/>
      <c r="L17" s="38"/>
      <c r="M17" s="30"/>
      <c r="N17" s="30"/>
      <c r="Q17" s="31"/>
      <c r="R17" s="31"/>
      <c r="S17" s="31"/>
    </row>
    <row r="18" spans="1:19" s="29" customFormat="1" ht="54" customHeight="1" x14ac:dyDescent="0.3">
      <c r="A18" s="39" t="s">
        <v>27</v>
      </c>
      <c r="B18" s="51"/>
      <c r="C18" s="52"/>
      <c r="D18" s="124"/>
      <c r="E18" s="125"/>
      <c r="F18" s="126"/>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33" priority="5">
      <formula>$F1="VALOR INCONSISTENTE"</formula>
    </cfRule>
  </conditionalFormatting>
  <conditionalFormatting sqref="A9:J36">
    <cfRule type="expression" dxfId="3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718CC-DD4B-42A5-8AA0-CB4AD88C43EF}">
  <sheetPr codeName="Planilha127">
    <pageSetUpPr fitToPage="1"/>
  </sheetPr>
  <dimension ref="A1:S19"/>
  <sheetViews>
    <sheetView showGridLines="0" zoomScale="80" zoomScaleNormal="80" workbookViewId="0">
      <pane ySplit="2" topLeftCell="A9" activePane="bottomLeft" state="frozen"/>
      <selection pane="bottomLeft" activeCell="F5" sqref="F5"/>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264</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297.50666666666666</v>
      </c>
      <c r="B5" s="138">
        <f>IFERROR(MEDIAN(B7:B1048576),0)</f>
        <v>293.43</v>
      </c>
      <c r="C5" s="138"/>
      <c r="D5" s="138">
        <f>IFERROR(AVERAGEIFS(B7:B1048576,B7:B1048576,"&lt;"&amp;(A5+IFERROR(_xlfn.STDEV.S(B7:B1048576),0)),B7:B1048576,"&gt;"&amp;(A5-IFERROR(_xlfn.STDEV.S(B7:B1048576),0))),0)</f>
        <v>293.66499999999996</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1364</v>
      </c>
      <c r="B9" s="51">
        <v>280</v>
      </c>
      <c r="C9" s="41" t="s">
        <v>288</v>
      </c>
      <c r="D9" s="41" t="s">
        <v>301</v>
      </c>
      <c r="E9" s="42">
        <v>83157032000122</v>
      </c>
      <c r="F9" s="40">
        <v>45350</v>
      </c>
      <c r="G9" s="69" t="s">
        <v>854</v>
      </c>
      <c r="H9" s="41" t="s">
        <v>855</v>
      </c>
      <c r="I9" s="41" t="s">
        <v>559</v>
      </c>
      <c r="J9" s="43" t="s">
        <v>345</v>
      </c>
      <c r="L9" s="38"/>
      <c r="M9" s="30"/>
      <c r="N9" s="30"/>
      <c r="Q9" s="31"/>
      <c r="R9" s="31"/>
      <c r="S9" s="31"/>
    </row>
    <row r="10" spans="1:19" s="29" customFormat="1" ht="52.5" customHeight="1" x14ac:dyDescent="0.3">
      <c r="A10" s="36" t="s">
        <v>852</v>
      </c>
      <c r="B10" s="51">
        <v>240.4</v>
      </c>
      <c r="C10" s="41" t="s">
        <v>339</v>
      </c>
      <c r="D10" s="41" t="s">
        <v>272</v>
      </c>
      <c r="E10" s="42">
        <v>9028635000171</v>
      </c>
      <c r="F10" s="40">
        <v>45470</v>
      </c>
      <c r="G10" s="69" t="s">
        <v>853</v>
      </c>
      <c r="H10" s="41">
        <v>1</v>
      </c>
      <c r="I10" s="41">
        <v>2024</v>
      </c>
      <c r="J10" s="43" t="s">
        <v>279</v>
      </c>
      <c r="L10" s="38"/>
      <c r="M10" s="30"/>
      <c r="N10" s="30"/>
      <c r="Q10" s="31"/>
      <c r="R10" s="31"/>
      <c r="S10" s="31"/>
    </row>
    <row r="11" spans="1:19" s="29" customFormat="1" ht="52.5" customHeight="1" x14ac:dyDescent="0.3">
      <c r="A11" s="36" t="s">
        <v>1383</v>
      </c>
      <c r="B11" s="51">
        <v>267.8</v>
      </c>
      <c r="C11" s="41" t="s">
        <v>339</v>
      </c>
      <c r="D11" s="41" t="s">
        <v>301</v>
      </c>
      <c r="E11" s="42">
        <v>83157032000122</v>
      </c>
      <c r="F11" s="40">
        <v>45401</v>
      </c>
      <c r="G11" s="69" t="s">
        <v>1384</v>
      </c>
      <c r="H11" s="41" t="s">
        <v>1385</v>
      </c>
      <c r="I11" s="41" t="s">
        <v>559</v>
      </c>
      <c r="J11" s="43" t="s">
        <v>345</v>
      </c>
      <c r="L11" s="38"/>
      <c r="M11" s="30"/>
      <c r="N11" s="30"/>
      <c r="Q11" s="31"/>
      <c r="R11" s="31"/>
      <c r="S11" s="31"/>
    </row>
    <row r="12" spans="1:19" s="29" customFormat="1" ht="52.5" customHeight="1" x14ac:dyDescent="0.3">
      <c r="A12" s="36" t="s">
        <v>1382</v>
      </c>
      <c r="B12" s="51">
        <v>369.98</v>
      </c>
      <c r="C12" s="41" t="s">
        <v>276</v>
      </c>
      <c r="D12" s="41" t="s">
        <v>272</v>
      </c>
      <c r="E12" s="42">
        <v>91083212000135</v>
      </c>
      <c r="F12" s="40">
        <v>45441</v>
      </c>
      <c r="G12" s="69" t="s">
        <v>808</v>
      </c>
      <c r="H12" s="41">
        <v>30</v>
      </c>
      <c r="I12" s="41">
        <v>2024</v>
      </c>
      <c r="J12" s="43" t="s">
        <v>279</v>
      </c>
      <c r="L12" s="38"/>
      <c r="M12" s="30"/>
      <c r="N12" s="30"/>
      <c r="Q12" s="31"/>
      <c r="R12" s="31"/>
      <c r="S12" s="31"/>
    </row>
    <row r="13" spans="1:19" s="29" customFormat="1" ht="52.5" customHeight="1" x14ac:dyDescent="0.3">
      <c r="A13" s="36" t="s">
        <v>1381</v>
      </c>
      <c r="B13" s="51">
        <v>320</v>
      </c>
      <c r="C13" s="41" t="s">
        <v>284</v>
      </c>
      <c r="D13" s="41" t="s">
        <v>285</v>
      </c>
      <c r="E13" s="42">
        <v>22627453000185</v>
      </c>
      <c r="F13" s="40">
        <v>45411</v>
      </c>
      <c r="G13" s="69" t="s">
        <v>856</v>
      </c>
      <c r="H13" s="41">
        <v>15</v>
      </c>
      <c r="I13" s="41">
        <v>2024</v>
      </c>
      <c r="J13" s="43" t="s">
        <v>291</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1158</v>
      </c>
      <c r="B16" s="51">
        <v>306.86</v>
      </c>
      <c r="C16" s="67" t="s">
        <v>1152</v>
      </c>
      <c r="D16" s="77" t="s">
        <v>995</v>
      </c>
      <c r="E16" s="139" t="s">
        <v>1386</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30" priority="8">
      <formula>$F1="VALOR INCONSISTENTE"</formula>
    </cfRule>
  </conditionalFormatting>
  <conditionalFormatting sqref="A17:J37 A9:J15 A16:D16">
    <cfRule type="expression" dxfId="29" priority="7">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8" priority="6">
      <formula>$F4="VALOR INCONSISTENTE"</formula>
    </cfRule>
  </conditionalFormatting>
  <conditionalFormatting sqref="G16:J16">
    <cfRule type="expression" dxfId="27" priority="2">
      <formula>AND(G16&lt;&gt;"",MOD(ROW(),2)=0,$A16&lt;&gt;"PESQUISA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conditionalFormatting sqref="E16:F16">
    <cfRule type="expression" dxfId="26" priority="1">
      <formula>AND(E16&lt;&gt;"",MOD(ROW(),2)=0,$A16&lt;&gt;"PESQUISA DE PREÇOS BASEADA EM SITES DE AMPLO DOMÍNIO - Art. 23, § 1º, inciso III, Lei nº 14.133/2021",$A16&lt;&gt;"DESCRIÇÃO DO ITEM",$A16&lt;&gt;"PESQUISA DE PREÇOS DIRETA COM FORNECEDOR - Art. 23, § 1º, inciso IV, Lei nº 14.133/2021",$A16&lt;&gt;"CNPJ FORNECEDOR",$A16&lt;&gt;"PESQUISA DE PREÇOS BASEADA EM TABELAS DE REFERÊNCIA (SINAPI E SICRO) - Art. 23, § 2º, Lei nº 14.133/2021",$A16&lt;&gt;" ")</formula>
    </cfRule>
  </conditionalFormatting>
  <hyperlinks>
    <hyperlink ref="E16" r:id="rId1" xr:uid="{87F2D83B-C484-43CA-9511-171D70D8053D}"/>
  </hyperlinks>
  <pageMargins left="0.4" right="0.4" top="0.6" bottom="0.6" header="0.31496062000000002" footer="0.31496062000000002"/>
  <pageSetup paperSize="9" scale="54" fitToHeight="0" orientation="landscape" cellComments="atEnd" r:id="rId2"/>
  <drawing r:id="rId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F4870-C9C2-4DB1-A9A1-D91932432BC4}">
  <sheetPr codeName="Planilha128">
    <pageSetUpPr fitToPage="1"/>
  </sheetPr>
  <dimension ref="A1:S19"/>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265</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15.910000000000002</v>
      </c>
      <c r="B5" s="138">
        <f>IFERROR(MEDIAN(B7:B1048576),0)</f>
        <v>14.24</v>
      </c>
      <c r="C5" s="138"/>
      <c r="D5" s="138">
        <f>IFERROR(AVERAGEIFS(B7:B1048576,B7:B1048576,"&lt;"&amp;(A5+IFERROR(_xlfn.STDEV.S(B7:B1048576),0)),B7:B1048576,"&gt;"&amp;(A5-IFERROR(_xlfn.STDEV.S(B7:B1048576),0))),0)</f>
        <v>13.774000000000001</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1365</v>
      </c>
      <c r="B9" s="51">
        <v>13.68</v>
      </c>
      <c r="C9" s="41" t="s">
        <v>276</v>
      </c>
      <c r="D9" s="41" t="s">
        <v>272</v>
      </c>
      <c r="E9" s="42">
        <v>34064557000108</v>
      </c>
      <c r="F9" s="40">
        <v>45432</v>
      </c>
      <c r="G9" s="69" t="s">
        <v>561</v>
      </c>
      <c r="H9" s="41">
        <v>10</v>
      </c>
      <c r="I9" s="41">
        <v>2024</v>
      </c>
      <c r="J9" s="43" t="s">
        <v>279</v>
      </c>
      <c r="L9" s="38"/>
      <c r="M9" s="30"/>
      <c r="N9" s="30"/>
      <c r="Q9" s="31"/>
      <c r="R9" s="31"/>
      <c r="S9" s="31"/>
    </row>
    <row r="10" spans="1:19" s="29" customFormat="1" ht="52.5" customHeight="1" x14ac:dyDescent="0.3">
      <c r="A10" s="36" t="s">
        <v>1368</v>
      </c>
      <c r="B10" s="51">
        <v>13</v>
      </c>
      <c r="C10" s="41" t="s">
        <v>276</v>
      </c>
      <c r="D10" s="41" t="s">
        <v>272</v>
      </c>
      <c r="E10" s="42">
        <v>66000787000108</v>
      </c>
      <c r="F10" s="40">
        <v>45587</v>
      </c>
      <c r="G10" s="69" t="s">
        <v>1358</v>
      </c>
      <c r="H10" s="41">
        <v>25</v>
      </c>
      <c r="I10" s="41">
        <v>2024</v>
      </c>
      <c r="J10" s="43" t="s">
        <v>279</v>
      </c>
      <c r="L10" s="38"/>
      <c r="M10" s="30"/>
      <c r="N10" s="30"/>
      <c r="Q10" s="31"/>
      <c r="R10" s="31"/>
      <c r="S10" s="31"/>
    </row>
    <row r="11" spans="1:19" s="29" customFormat="1" ht="52.5" customHeight="1" x14ac:dyDescent="0.3">
      <c r="A11" s="36" t="s">
        <v>1367</v>
      </c>
      <c r="B11" s="51">
        <v>14.99</v>
      </c>
      <c r="C11" s="41" t="s">
        <v>276</v>
      </c>
      <c r="D11" s="41" t="s">
        <v>272</v>
      </c>
      <c r="E11" s="42">
        <v>21112395000194</v>
      </c>
      <c r="F11" s="40">
        <v>45425</v>
      </c>
      <c r="G11" s="69" t="s">
        <v>702</v>
      </c>
      <c r="H11" s="41">
        <v>7</v>
      </c>
      <c r="I11" s="41">
        <v>2024</v>
      </c>
      <c r="J11" s="43" t="s">
        <v>279</v>
      </c>
      <c r="L11" s="38"/>
      <c r="M11" s="30"/>
      <c r="N11" s="30"/>
      <c r="Q11" s="31"/>
      <c r="R11" s="31"/>
      <c r="S11" s="31"/>
    </row>
    <row r="12" spans="1:19" s="29" customFormat="1" ht="52.5" customHeight="1" x14ac:dyDescent="0.3">
      <c r="A12" s="36" t="s">
        <v>1366</v>
      </c>
      <c r="B12" s="51">
        <v>14.8</v>
      </c>
      <c r="C12" s="41" t="s">
        <v>276</v>
      </c>
      <c r="D12" s="41" t="s">
        <v>272</v>
      </c>
      <c r="E12" s="42">
        <v>20656202000101</v>
      </c>
      <c r="F12" s="40">
        <v>45488</v>
      </c>
      <c r="G12" s="69" t="s">
        <v>1285</v>
      </c>
      <c r="H12" s="41">
        <v>19</v>
      </c>
      <c r="I12" s="41">
        <v>2024</v>
      </c>
      <c r="J12" s="43" t="s">
        <v>275</v>
      </c>
      <c r="L12" s="38"/>
      <c r="M12" s="30"/>
      <c r="N12" s="30"/>
      <c r="Q12" s="31"/>
      <c r="R12" s="31"/>
      <c r="S12" s="31"/>
    </row>
    <row r="13" spans="1:19" s="29" customFormat="1" ht="52.5" hidden="1" customHeight="1" x14ac:dyDescent="0.3">
      <c r="A13" s="36" t="s">
        <v>857</v>
      </c>
      <c r="B13" s="51">
        <v>12.4</v>
      </c>
      <c r="C13" s="41" t="s">
        <v>785</v>
      </c>
      <c r="D13" s="41" t="s">
        <v>285</v>
      </c>
      <c r="E13" s="42" t="s">
        <v>384</v>
      </c>
      <c r="F13" s="40">
        <v>45448</v>
      </c>
      <c r="G13" s="69" t="s">
        <v>786</v>
      </c>
      <c r="H13" s="41">
        <v>10</v>
      </c>
      <c r="I13" s="41">
        <v>2024</v>
      </c>
      <c r="J13" s="43" t="s">
        <v>291</v>
      </c>
      <c r="L13" s="38"/>
      <c r="M13" s="30"/>
      <c r="N13" s="30"/>
      <c r="Q13" s="31"/>
      <c r="R13" s="31"/>
      <c r="S13" s="31"/>
    </row>
    <row r="14" spans="1:19" s="29" customFormat="1" ht="52.5" hidden="1" customHeight="1" x14ac:dyDescent="0.3">
      <c r="A14" s="36" t="s">
        <v>858</v>
      </c>
      <c r="B14" s="51">
        <v>26.59</v>
      </c>
      <c r="C14" s="41" t="s">
        <v>288</v>
      </c>
      <c r="D14" s="41" t="s">
        <v>285</v>
      </c>
      <c r="E14" s="42" t="s">
        <v>525</v>
      </c>
      <c r="F14" s="40">
        <v>45462</v>
      </c>
      <c r="G14" s="69" t="s">
        <v>859</v>
      </c>
      <c r="H14" s="41">
        <v>25</v>
      </c>
      <c r="I14" s="41">
        <v>2024</v>
      </c>
      <c r="J14" s="43" t="s">
        <v>287</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7" t="s">
        <v>46</v>
      </c>
      <c r="F16" s="128"/>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25" priority="5">
      <formula>$F1="VALOR INCONSISTENTE"</formula>
    </cfRule>
  </conditionalFormatting>
  <conditionalFormatting sqref="A9:J37">
    <cfRule type="expression" dxfId="2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9E5C1-A8EA-41F9-898C-68CA38206410}">
  <sheetPr codeName="Planilha129">
    <pageSetUpPr fitToPage="1"/>
  </sheetPr>
  <dimension ref="A1:S17"/>
  <sheetViews>
    <sheetView showGridLines="0" zoomScale="80" zoomScaleNormal="80" workbookViewId="0">
      <pane ySplit="2" topLeftCell="A9"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266</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9.9124999999999996</v>
      </c>
      <c r="B5" s="138">
        <f>IFERROR(MEDIAN(B7:B1048576),0)</f>
        <v>9</v>
      </c>
      <c r="C5" s="138"/>
      <c r="D5" s="138">
        <f>IFERROR(AVERAGEIFS(B7:B1048576,B7:B1048576,"&lt;"&amp;(A5+IFERROR(_xlfn.STDEV.S(B7:B1048576),0)),B7:B1048576,"&gt;"&amp;(A5-IFERROR(_xlfn.STDEV.S(B7:B1048576),0))),0)</f>
        <v>8.043333333333333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1370</v>
      </c>
      <c r="B9" s="51">
        <v>11</v>
      </c>
      <c r="C9" s="41" t="s">
        <v>284</v>
      </c>
      <c r="D9" s="41" t="s">
        <v>285</v>
      </c>
      <c r="E9" s="42">
        <v>23121920000163</v>
      </c>
      <c r="F9" s="40">
        <v>45495</v>
      </c>
      <c r="G9" s="69" t="s">
        <v>1371</v>
      </c>
      <c r="H9" s="41">
        <v>15</v>
      </c>
      <c r="I9" s="41">
        <v>2024</v>
      </c>
      <c r="J9" s="43" t="s">
        <v>287</v>
      </c>
      <c r="L9" s="38"/>
      <c r="M9" s="30"/>
      <c r="N9" s="30"/>
      <c r="Q9" s="31"/>
      <c r="R9" s="31"/>
      <c r="S9" s="31"/>
    </row>
    <row r="10" spans="1:19" s="29" customFormat="1" ht="52.5" customHeight="1" x14ac:dyDescent="0.3">
      <c r="A10" s="36" t="s">
        <v>1372</v>
      </c>
      <c r="B10" s="51">
        <v>7</v>
      </c>
      <c r="C10" s="41" t="s">
        <v>288</v>
      </c>
      <c r="D10" s="41" t="s">
        <v>285</v>
      </c>
      <c r="E10" s="42">
        <v>54205260000122</v>
      </c>
      <c r="F10" s="40">
        <v>45475</v>
      </c>
      <c r="G10" s="69" t="s">
        <v>1373</v>
      </c>
      <c r="H10" s="41">
        <v>34</v>
      </c>
      <c r="I10" s="41">
        <v>2024</v>
      </c>
      <c r="J10" s="43" t="s">
        <v>287</v>
      </c>
      <c r="L10" s="38"/>
      <c r="M10" s="30"/>
      <c r="N10" s="30"/>
      <c r="Q10" s="31"/>
      <c r="R10" s="31"/>
      <c r="S10" s="31"/>
    </row>
    <row r="11" spans="1:19" s="29" customFormat="1" ht="52.5" customHeight="1" x14ac:dyDescent="0.3">
      <c r="A11" s="36" t="s">
        <v>1369</v>
      </c>
      <c r="B11" s="51">
        <v>6.13</v>
      </c>
      <c r="C11" s="41" t="s">
        <v>276</v>
      </c>
      <c r="D11" s="41" t="s">
        <v>272</v>
      </c>
      <c r="E11" s="42">
        <v>3096846000165</v>
      </c>
      <c r="F11" s="40">
        <v>45441</v>
      </c>
      <c r="G11" s="69" t="s">
        <v>528</v>
      </c>
      <c r="H11" s="41">
        <v>30</v>
      </c>
      <c r="I11" s="41">
        <v>2024</v>
      </c>
      <c r="J11" s="43" t="s">
        <v>275</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7" t="s">
        <v>46</v>
      </c>
      <c r="F13" s="128"/>
      <c r="G13" s="68"/>
      <c r="H13" s="68"/>
      <c r="I13" s="68"/>
      <c r="J13" s="68"/>
      <c r="M13" s="62"/>
      <c r="N13" s="62"/>
      <c r="Q13" s="63"/>
      <c r="R13" s="63"/>
      <c r="S13" s="63"/>
    </row>
    <row r="14" spans="1:19" s="33" customFormat="1" ht="54" customHeight="1" x14ac:dyDescent="0.35">
      <c r="A14" s="36" t="s">
        <v>1160</v>
      </c>
      <c r="B14" s="51">
        <v>15.52</v>
      </c>
      <c r="C14" s="67" t="s">
        <v>1159</v>
      </c>
      <c r="D14" s="77" t="s">
        <v>962</v>
      </c>
      <c r="E14" s="139" t="s">
        <v>1161</v>
      </c>
      <c r="F14" s="130"/>
      <c r="G14" s="32"/>
      <c r="H14" s="32"/>
      <c r="I14" s="32"/>
      <c r="J14" s="32"/>
      <c r="L14" s="75"/>
      <c r="M14" s="35"/>
      <c r="N14" s="35"/>
      <c r="Q14" s="34"/>
      <c r="R14" s="34"/>
      <c r="S14" s="34"/>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10">
    <mergeCell ref="D16:F16"/>
    <mergeCell ref="D17:F17"/>
    <mergeCell ref="E13:F13"/>
    <mergeCell ref="E14:F14"/>
    <mergeCell ref="B1:D1"/>
    <mergeCell ref="B2:D2"/>
    <mergeCell ref="B4:C4"/>
    <mergeCell ref="D4:E4"/>
    <mergeCell ref="B5:C5"/>
    <mergeCell ref="D5:E5"/>
  </mergeCells>
  <conditionalFormatting sqref="F1:F3 F8:F11">
    <cfRule type="expression" dxfId="22" priority="5">
      <formula>$F1="VALOR INCONSISTENTE"</formula>
    </cfRule>
  </conditionalFormatting>
  <conditionalFormatting sqref="A9:J35">
    <cfRule type="expression" dxfId="2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0" priority="3">
      <formula>$F4="VALOR INCONSISTENTE"</formula>
    </cfRule>
  </conditionalFormatting>
  <hyperlinks>
    <hyperlink ref="E14" r:id="rId1" display="https://www.google.com/url?url=https://www.shoppingprohospital.com.br/saude-bem-estar/cuidados-pessoais/cotonete-haste-flexivel-caixa-com-300-unidades-cremer%3Fparceiro%3D8087%26srsltid%3DAfmBOoosKkjoVcX1Wu_bVQWAP-nDpt1FLEPxfsRKmg84StxW7oI8FdWpdnI&amp;rct=j&amp;q=&amp;esrc=s&amp;opi=95576897&amp;sa=U&amp;ved=0ahUKEwj20r7nxZ2LAxX2rZUCHXLVM5MQguUECIoH&amp;usg=AOvVaw11q-78e-qKgAqB-OwnPGDP" xr:uid="{687D14AC-0B67-4AE4-AA21-5581DD8B67B8}"/>
  </hyperlinks>
  <pageMargins left="0.4" right="0.4" top="0.6" bottom="0.6" header="0.31496062000000002" footer="0.31496062000000002"/>
  <pageSetup paperSize="9" scale="54" fitToHeight="0" orientation="landscape" cellComments="atEnd" r:id="rId2"/>
  <drawing r:id="rId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C40D2-3C28-4936-B2DC-E0DCE5FE1585}">
  <sheetPr codeName="Planilha130">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267</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25.188333333333333</v>
      </c>
      <c r="B5" s="138">
        <f>IFERROR(MEDIAN(B7:B1048576),0)</f>
        <v>24.335000000000001</v>
      </c>
      <c r="C5" s="138"/>
      <c r="D5" s="138">
        <f>IFERROR(AVERAGEIFS(B7:B1048576,B7:B1048576,"&lt;"&amp;(A5+IFERROR(_xlfn.STDEV.S(B7:B1048576),0)),B7:B1048576,"&gt;"&amp;(A5-IFERROR(_xlfn.STDEV.S(B7:B1048576),0))),0)</f>
        <v>24.664999999999999</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1377</v>
      </c>
      <c r="B9" s="51">
        <v>22</v>
      </c>
      <c r="C9" s="41" t="s">
        <v>276</v>
      </c>
      <c r="D9" s="41" t="s">
        <v>272</v>
      </c>
      <c r="E9" s="42">
        <v>72182000106</v>
      </c>
      <c r="F9" s="40">
        <v>45544</v>
      </c>
      <c r="G9" s="69" t="s">
        <v>376</v>
      </c>
      <c r="H9" s="41">
        <v>68</v>
      </c>
      <c r="I9" s="41">
        <v>2024</v>
      </c>
      <c r="J9" s="43" t="s">
        <v>279</v>
      </c>
      <c r="L9" s="38"/>
      <c r="M9" s="30"/>
      <c r="N9" s="30"/>
      <c r="Q9" s="31"/>
      <c r="R9" s="31"/>
      <c r="S9" s="31"/>
    </row>
    <row r="10" spans="1:19" s="29" customFormat="1" ht="52.5" customHeight="1" x14ac:dyDescent="0.3">
      <c r="A10" s="36" t="s">
        <v>1374</v>
      </c>
      <c r="B10" s="51">
        <v>23.77</v>
      </c>
      <c r="C10" s="41" t="s">
        <v>1375</v>
      </c>
      <c r="D10" s="41" t="s">
        <v>272</v>
      </c>
      <c r="E10" s="42">
        <v>72182000106</v>
      </c>
      <c r="F10" s="40">
        <v>45397</v>
      </c>
      <c r="G10" s="69" t="s">
        <v>1376</v>
      </c>
      <c r="H10" s="41">
        <v>17</v>
      </c>
      <c r="I10" s="41">
        <v>2024</v>
      </c>
      <c r="J10" s="43" t="s">
        <v>279</v>
      </c>
      <c r="L10" s="38"/>
      <c r="M10" s="30"/>
      <c r="N10" s="30"/>
      <c r="Q10" s="31"/>
      <c r="R10" s="31"/>
      <c r="S10" s="31"/>
    </row>
    <row r="11" spans="1:19" s="29" customFormat="1" ht="52.5" customHeight="1" x14ac:dyDescent="0.3">
      <c r="A11" s="36" t="s">
        <v>860</v>
      </c>
      <c r="B11" s="51">
        <v>20.07</v>
      </c>
      <c r="C11" s="41" t="s">
        <v>276</v>
      </c>
      <c r="D11" s="41" t="s">
        <v>272</v>
      </c>
      <c r="E11" s="42">
        <v>72182000106</v>
      </c>
      <c r="F11" s="40">
        <v>45544</v>
      </c>
      <c r="G11" s="69" t="s">
        <v>585</v>
      </c>
      <c r="H11" s="41">
        <v>21</v>
      </c>
      <c r="I11" s="41">
        <v>2024</v>
      </c>
      <c r="J11" s="43" t="s">
        <v>279</v>
      </c>
      <c r="L11" s="38"/>
      <c r="M11" s="30"/>
      <c r="N11" s="30"/>
      <c r="Q11" s="31"/>
      <c r="R11" s="31"/>
      <c r="S11" s="31"/>
    </row>
    <row r="12" spans="1:19" s="29" customFormat="1" ht="52.5" customHeight="1" x14ac:dyDescent="0.3">
      <c r="A12" s="36" t="s">
        <v>1378</v>
      </c>
      <c r="B12" s="51">
        <v>32.4</v>
      </c>
      <c r="C12" s="41" t="s">
        <v>288</v>
      </c>
      <c r="D12" s="41" t="s">
        <v>285</v>
      </c>
      <c r="E12" s="42">
        <v>51740794000160</v>
      </c>
      <c r="F12" s="40">
        <v>45457</v>
      </c>
      <c r="G12" s="69" t="s">
        <v>845</v>
      </c>
      <c r="H12" s="41">
        <v>18</v>
      </c>
      <c r="I12" s="41">
        <v>2024</v>
      </c>
      <c r="J12" s="43" t="s">
        <v>287</v>
      </c>
      <c r="L12" s="38"/>
      <c r="M12" s="30"/>
      <c r="N12" s="30"/>
      <c r="Q12" s="31"/>
      <c r="R12" s="31"/>
      <c r="S12" s="31"/>
    </row>
    <row r="13" spans="1:19" s="29" customFormat="1" ht="52.5" customHeight="1" x14ac:dyDescent="0.3">
      <c r="A13" s="36" t="s">
        <v>861</v>
      </c>
      <c r="B13" s="51">
        <v>27.99</v>
      </c>
      <c r="C13" s="41" t="s">
        <v>391</v>
      </c>
      <c r="D13" s="41" t="s">
        <v>285</v>
      </c>
      <c r="E13" s="42" t="s">
        <v>482</v>
      </c>
      <c r="F13" s="40">
        <v>45448</v>
      </c>
      <c r="G13" s="69" t="s">
        <v>483</v>
      </c>
      <c r="H13" s="41">
        <v>43</v>
      </c>
      <c r="I13" s="41">
        <v>2024</v>
      </c>
      <c r="J13" s="43" t="s">
        <v>287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1162</v>
      </c>
      <c r="B16" s="51">
        <v>24.9</v>
      </c>
      <c r="C16" s="67" t="s">
        <v>1159</v>
      </c>
      <c r="D16" s="77" t="s">
        <v>1014</v>
      </c>
      <c r="E16" s="139" t="s">
        <v>1163</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9" priority="5">
      <formula>$F1="VALOR INCONSISTENTE"</formula>
    </cfRule>
  </conditionalFormatting>
  <conditionalFormatting sqref="A9:J37">
    <cfRule type="expression" dxfId="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 priority="3">
      <formula>$F4="VALOR INCONSISTENTE"</formula>
    </cfRule>
  </conditionalFormatting>
  <hyperlinks>
    <hyperlink ref="E16" r:id="rId1" display="https://www.google.com/url?url=https://www.utilidadesclinicas.com.br/antisseptico-clorexidina-2-degermante-1l-vic-pharma-vic11932a.html%3Fsrsltid%3DAfmBOoo8Gzzdezr9Pr5GPjP5mPq2te8z-O19PDdttFaxFXZuVSOZTNJQBLI&amp;rct=j&amp;q=&amp;esrc=s&amp;opi=95576897&amp;sa=U&amp;ved=0ahUKEwit5_bsxZ2LAxXdppUCHXLCNGMQguUECNEI&amp;usg=AOvVaw353FOLHpLWJaMvtKVrckGl" xr:uid="{85F2281F-702B-4A3D-97C7-1072BCD36469}"/>
  </hyperlinks>
  <pageMargins left="0.4" right="0.4" top="0.6" bottom="0.6" header="0.31496062000000002" footer="0.31496062000000002"/>
  <pageSetup paperSize="9" scale="54" fitToHeight="0" orientation="landscape" cellComments="atEnd" r:id="rId2"/>
  <drawing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8ADB1-25AC-42B6-95C1-EF78CBFA10F7}">
  <sheetPr codeName="Planilha131">
    <pageSetUpPr fitToPage="1"/>
  </sheetPr>
  <dimension ref="A1:S19"/>
  <sheetViews>
    <sheetView showGridLines="0" zoomScale="80" zoomScaleNormal="80" workbookViewId="0">
      <pane ySplit="2" topLeftCell="A3" activePane="bottomLeft" state="frozen"/>
      <selection pane="bottomLeft" activeCell="A14" sqref="A14"/>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268</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7.5983333333333336</v>
      </c>
      <c r="B5" s="138">
        <f>IFERROR(MEDIAN(B7:B1048576),0)</f>
        <v>7.0850000000000009</v>
      </c>
      <c r="C5" s="138"/>
      <c r="D5" s="138">
        <f>IFERROR(AVERAGEIFS(B7:B1048576,B7:B1048576,"&lt;"&amp;(A5+IFERROR(_xlfn.STDEV.S(B7:B1048576),0)),B7:B1048576,"&gt;"&amp;(A5-IFERROR(_xlfn.STDEV.S(B7:B1048576),0))),0)</f>
        <v>6.9219999999999997</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862</v>
      </c>
      <c r="B9" s="51">
        <v>6.71</v>
      </c>
      <c r="C9" s="41" t="s">
        <v>334</v>
      </c>
      <c r="D9" s="41" t="s">
        <v>272</v>
      </c>
      <c r="E9" s="42" t="s">
        <v>863</v>
      </c>
      <c r="F9" s="40">
        <v>45524</v>
      </c>
      <c r="G9" s="69" t="s">
        <v>864</v>
      </c>
      <c r="H9" s="41">
        <v>97</v>
      </c>
      <c r="I9" s="41">
        <v>2024</v>
      </c>
      <c r="J9" s="43" t="s">
        <v>279</v>
      </c>
      <c r="L9" s="38"/>
      <c r="M9" s="30"/>
      <c r="N9" s="30"/>
      <c r="Q9" s="31"/>
      <c r="R9" s="31"/>
      <c r="S9" s="31"/>
    </row>
    <row r="10" spans="1:19" s="29" customFormat="1" ht="52.5" customHeight="1" x14ac:dyDescent="0.3">
      <c r="A10" s="36" t="s">
        <v>865</v>
      </c>
      <c r="B10" s="51">
        <v>7.19</v>
      </c>
      <c r="C10" s="41" t="s">
        <v>334</v>
      </c>
      <c r="D10" s="41" t="s">
        <v>272</v>
      </c>
      <c r="E10" s="42" t="s">
        <v>373</v>
      </c>
      <c r="F10" s="40">
        <v>45379</v>
      </c>
      <c r="G10" s="69" t="s">
        <v>498</v>
      </c>
      <c r="H10" s="41">
        <v>2</v>
      </c>
      <c r="I10" s="41">
        <v>2024</v>
      </c>
      <c r="J10" s="43" t="s">
        <v>275</v>
      </c>
      <c r="L10" s="38"/>
      <c r="M10" s="30"/>
      <c r="N10" s="30"/>
      <c r="Q10" s="31"/>
      <c r="R10" s="31"/>
      <c r="S10" s="31"/>
    </row>
    <row r="11" spans="1:19" s="29" customFormat="1" ht="52.5" customHeight="1" x14ac:dyDescent="0.3">
      <c r="A11" s="36" t="s">
        <v>1379</v>
      </c>
      <c r="B11" s="51">
        <v>7.73</v>
      </c>
      <c r="C11" s="41" t="s">
        <v>276</v>
      </c>
      <c r="D11" s="41" t="s">
        <v>272</v>
      </c>
      <c r="E11" s="42">
        <v>802002000102</v>
      </c>
      <c r="F11" s="40">
        <v>45385</v>
      </c>
      <c r="G11" s="69" t="s">
        <v>398</v>
      </c>
      <c r="H11" s="41">
        <v>8</v>
      </c>
      <c r="I11" s="41">
        <v>2024</v>
      </c>
      <c r="J11" s="43" t="s">
        <v>279</v>
      </c>
      <c r="L11" s="38"/>
      <c r="M11" s="30"/>
      <c r="N11" s="30"/>
      <c r="Q11" s="31"/>
      <c r="R11" s="31"/>
      <c r="S11" s="31"/>
    </row>
    <row r="12" spans="1:19" s="29" customFormat="1" ht="52.5" customHeight="1" x14ac:dyDescent="0.3">
      <c r="A12" s="36" t="s">
        <v>1380</v>
      </c>
      <c r="B12" s="51">
        <v>10.98</v>
      </c>
      <c r="C12" s="41" t="s">
        <v>276</v>
      </c>
      <c r="D12" s="41" t="s">
        <v>272</v>
      </c>
      <c r="E12" s="42">
        <v>7752236000123</v>
      </c>
      <c r="F12" s="40">
        <v>45427</v>
      </c>
      <c r="G12" s="69" t="s">
        <v>445</v>
      </c>
      <c r="H12" s="41">
        <v>7</v>
      </c>
      <c r="I12" s="41">
        <v>2024</v>
      </c>
      <c r="J12" s="43" t="s">
        <v>279</v>
      </c>
      <c r="L12" s="38"/>
      <c r="M12" s="30"/>
      <c r="N12" s="30"/>
      <c r="Q12" s="31"/>
      <c r="R12" s="31"/>
      <c r="S12" s="31"/>
    </row>
    <row r="13" spans="1:19" s="29" customFormat="1" ht="52.5" customHeight="1" x14ac:dyDescent="0.3">
      <c r="A13" s="36" t="s">
        <v>866</v>
      </c>
      <c r="B13" s="51">
        <v>6.98</v>
      </c>
      <c r="C13" s="41" t="s">
        <v>378</v>
      </c>
      <c r="D13" s="41" t="s">
        <v>272</v>
      </c>
      <c r="E13" s="42" t="s">
        <v>450</v>
      </c>
      <c r="F13" s="40">
        <v>45474</v>
      </c>
      <c r="G13" s="69" t="s">
        <v>768</v>
      </c>
      <c r="H13" s="41">
        <v>6</v>
      </c>
      <c r="I13" s="41">
        <v>2024</v>
      </c>
      <c r="J13" s="43" t="s">
        <v>279</v>
      </c>
      <c r="L13" s="38"/>
      <c r="M13" s="30"/>
      <c r="N13" s="30"/>
      <c r="Q13" s="31"/>
      <c r="R13" s="31"/>
      <c r="S13" s="31"/>
    </row>
    <row r="14" spans="1:19" s="29" customFormat="1" ht="52.5" customHeight="1" x14ac:dyDescent="0.3">
      <c r="A14" s="36" t="s">
        <v>867</v>
      </c>
      <c r="B14" s="51">
        <v>6</v>
      </c>
      <c r="C14" s="41" t="s">
        <v>276</v>
      </c>
      <c r="D14" s="41" t="s">
        <v>272</v>
      </c>
      <c r="E14" s="42" t="s">
        <v>560</v>
      </c>
      <c r="F14" s="40">
        <v>45439</v>
      </c>
      <c r="G14" s="69" t="s">
        <v>868</v>
      </c>
      <c r="H14" s="41">
        <v>11</v>
      </c>
      <c r="I14" s="41">
        <v>2024</v>
      </c>
      <c r="J14" s="43" t="s">
        <v>279</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7" t="s">
        <v>46</v>
      </c>
      <c r="F16" s="128"/>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6" priority="5">
      <formula>$F1="VALOR INCONSISTENTE"</formula>
    </cfRule>
  </conditionalFormatting>
  <conditionalFormatting sqref="A9:J37">
    <cfRule type="expression" dxfId="1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373B7-D68B-4F6D-957A-1773BC57E508}">
  <sheetPr codeName="Planilha132">
    <pageSetUpPr fitToPage="1"/>
  </sheetPr>
  <dimension ref="A1:S19"/>
  <sheetViews>
    <sheetView showGridLines="0" zoomScale="80" zoomScaleNormal="80" workbookViewId="0">
      <pane ySplit="2" topLeftCell="A7" activePane="bottomLeft" state="frozen"/>
      <selection pane="bottomLeft" activeCell="A11" sqref="A11:XFD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269</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757.46166666666659</v>
      </c>
      <c r="B5" s="138">
        <f>IFERROR(MEDIAN(B7:B1048576),0)</f>
        <v>747.43499999999995</v>
      </c>
      <c r="C5" s="138"/>
      <c r="D5" s="138">
        <f>IFERROR(AVERAGEIFS(B7:B1048576,B7:B1048576,"&lt;"&amp;(A5+IFERROR(_xlfn.STDEV.S(B7:B1048576),0)),B7:B1048576,"&gt;"&amp;(A5-IFERROR(_xlfn.STDEV.S(B7:B1048576),0))),0)</f>
        <v>710.97399999999993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872</v>
      </c>
      <c r="B9" s="51">
        <v>650</v>
      </c>
      <c r="C9" s="41" t="s">
        <v>276</v>
      </c>
      <c r="D9" s="41" t="s">
        <v>272</v>
      </c>
      <c r="E9" s="42" t="s">
        <v>776</v>
      </c>
      <c r="F9" s="40">
        <v>45540</v>
      </c>
      <c r="G9" s="69" t="s">
        <v>382</v>
      </c>
      <c r="H9" s="41">
        <v>80</v>
      </c>
      <c r="I9" s="41">
        <v>2024</v>
      </c>
      <c r="J9" s="43" t="s">
        <v>279</v>
      </c>
      <c r="L9" s="38"/>
      <c r="M9" s="30"/>
      <c r="N9" s="30"/>
      <c r="Q9" s="31"/>
      <c r="R9" s="31"/>
      <c r="S9" s="31"/>
    </row>
    <row r="10" spans="1:19" s="29" customFormat="1" ht="52.5" customHeight="1" x14ac:dyDescent="0.3">
      <c r="A10" s="36" t="s">
        <v>873</v>
      </c>
      <c r="B10" s="51">
        <v>780</v>
      </c>
      <c r="C10" s="41" t="s">
        <v>276</v>
      </c>
      <c r="D10" s="41" t="s">
        <v>272</v>
      </c>
      <c r="E10" s="42" t="s">
        <v>581</v>
      </c>
      <c r="F10" s="40">
        <v>45484</v>
      </c>
      <c r="G10" s="69" t="s">
        <v>598</v>
      </c>
      <c r="H10" s="41">
        <v>24</v>
      </c>
      <c r="I10" s="41">
        <v>2024</v>
      </c>
      <c r="J10" s="43" t="s">
        <v>279</v>
      </c>
      <c r="L10" s="38"/>
      <c r="M10" s="30"/>
      <c r="N10" s="30"/>
      <c r="Q10" s="31"/>
      <c r="R10" s="31"/>
      <c r="S10" s="31"/>
    </row>
    <row r="11" spans="1:19" s="29" customFormat="1" ht="52.5" customHeight="1" x14ac:dyDescent="0.3">
      <c r="A11" s="36" t="s">
        <v>874</v>
      </c>
      <c r="B11" s="51">
        <v>715</v>
      </c>
      <c r="C11" s="41" t="s">
        <v>276</v>
      </c>
      <c r="D11" s="41" t="s">
        <v>272</v>
      </c>
      <c r="E11" s="42" t="s">
        <v>875</v>
      </c>
      <c r="F11" s="40">
        <v>45573</v>
      </c>
      <c r="G11" s="69" t="s">
        <v>876</v>
      </c>
      <c r="H11" s="41">
        <v>142</v>
      </c>
      <c r="I11" s="41">
        <v>2024</v>
      </c>
      <c r="J11" s="43" t="s">
        <v>279</v>
      </c>
      <c r="L11" s="38"/>
      <c r="M11" s="30"/>
      <c r="N11" s="30"/>
      <c r="Q11" s="31"/>
      <c r="R11" s="31"/>
      <c r="S11" s="31"/>
    </row>
    <row r="12" spans="1:19" s="29" customFormat="1" ht="52.5" customHeight="1" x14ac:dyDescent="0.3">
      <c r="A12" s="36" t="s">
        <v>877</v>
      </c>
      <c r="B12" s="51">
        <v>630</v>
      </c>
      <c r="C12" s="41" t="s">
        <v>276</v>
      </c>
      <c r="D12" s="41" t="s">
        <v>272</v>
      </c>
      <c r="E12" s="42" t="s">
        <v>776</v>
      </c>
      <c r="F12" s="40">
        <v>45450</v>
      </c>
      <c r="G12" s="69" t="s">
        <v>878</v>
      </c>
      <c r="H12" s="41">
        <v>4</v>
      </c>
      <c r="I12" s="41">
        <v>2024</v>
      </c>
      <c r="J12" s="43" t="s">
        <v>275</v>
      </c>
      <c r="L12" s="38"/>
      <c r="M12" s="30"/>
      <c r="N12" s="30"/>
      <c r="Q12" s="31"/>
      <c r="R12" s="31"/>
      <c r="S12" s="31"/>
    </row>
    <row r="13" spans="1:19" s="29" customFormat="1" ht="52.5" customHeight="1" x14ac:dyDescent="0.3">
      <c r="A13" s="36" t="s">
        <v>879</v>
      </c>
      <c r="B13" s="51">
        <v>779.87</v>
      </c>
      <c r="C13" s="41" t="s">
        <v>288</v>
      </c>
      <c r="D13" s="41" t="s">
        <v>285</v>
      </c>
      <c r="E13" s="42" t="s">
        <v>474</v>
      </c>
      <c r="F13" s="40">
        <v>45421</v>
      </c>
      <c r="G13" s="69" t="s">
        <v>846</v>
      </c>
      <c r="H13" s="41">
        <v>4</v>
      </c>
      <c r="I13" s="41">
        <v>2024</v>
      </c>
      <c r="J13" s="43" t="s">
        <v>287</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7" t="s">
        <v>46</v>
      </c>
      <c r="F15" s="128"/>
      <c r="G15" s="68"/>
      <c r="H15" s="68"/>
      <c r="I15" s="68"/>
      <c r="J15" s="68"/>
      <c r="M15" s="62"/>
      <c r="N15" s="62"/>
      <c r="Q15" s="63"/>
      <c r="R15" s="63"/>
      <c r="S15" s="63"/>
    </row>
    <row r="16" spans="1:19" s="33" customFormat="1" ht="54" customHeight="1" x14ac:dyDescent="0.35">
      <c r="A16" s="36" t="s">
        <v>1165</v>
      </c>
      <c r="B16" s="51">
        <v>989.9</v>
      </c>
      <c r="C16" s="67" t="s">
        <v>1164</v>
      </c>
      <c r="D16" s="77" t="s">
        <v>891</v>
      </c>
      <c r="E16" s="139" t="s">
        <v>1166</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0">
    <mergeCell ref="D18:F18"/>
    <mergeCell ref="D19:F19"/>
    <mergeCell ref="E15:F15"/>
    <mergeCell ref="E16:F16"/>
    <mergeCell ref="B1:D1"/>
    <mergeCell ref="B2:D2"/>
    <mergeCell ref="B4:C4"/>
    <mergeCell ref="D4:E4"/>
    <mergeCell ref="B5:C5"/>
    <mergeCell ref="D5:E5"/>
  </mergeCells>
  <conditionalFormatting sqref="F1:F3 F8:F13">
    <cfRule type="expression" dxfId="13" priority="5">
      <formula>$F1="VALOR INCONSISTENTE"</formula>
    </cfRule>
  </conditionalFormatting>
  <conditionalFormatting sqref="A9:J37">
    <cfRule type="expression" dxfId="1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1" priority="3">
      <formula>$F4="VALOR INCONSISTENTE"</formula>
    </cfRule>
  </conditionalFormatting>
  <hyperlinks>
    <hyperlink ref="E16" r:id="rId1" display="https://www.google.com/url?url=https://www.dentalcremer.com.br/seladora-cristofoli.html%3Fsrsltid%3DAfmBOor_D-kUEc0sgLIGQpJ3yWOq30r9nvj_uEhLmRpf3w_pJ4mMeuoV660&amp;rct=j&amp;q=&amp;esrc=s&amp;opi=95576897&amp;sa=U&amp;ved=0ahUKEwjM44n3xZ2LAxXuq5UCHRuIFh8QguUECJMH&amp;usg=AOvVaw2nKAWyP5B5RO-89JMd-yEn" xr:uid="{B95F55B8-1FD6-4CC2-96B3-BC18233CF2A6}"/>
  </hyperlinks>
  <pageMargins left="0.4" right="0.4" top="0.6" bottom="0.6" header="0.31496062000000002" footer="0.31496062000000002"/>
  <pageSetup paperSize="9" scale="54" fitToHeight="0" orientation="landscape" cellComments="atEnd" r:id="rId2"/>
  <drawing r:id="rId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1081C-BF70-4DBA-934F-BE5323FFDDDF}">
  <sheetPr>
    <tabColor rgb="FFFFFF00"/>
  </sheetPr>
  <dimension ref="A1:S17"/>
  <sheetViews>
    <sheetView showGridLines="0" zoomScale="80" zoomScaleNormal="80" workbookViewId="0">
      <selection activeCell="B9" sqref="B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1421</v>
      </c>
      <c r="C1" s="132"/>
      <c r="D1" s="133"/>
      <c r="E1" s="9"/>
      <c r="F1" s="2"/>
      <c r="G1" s="1"/>
      <c r="H1" s="2"/>
      <c r="I1" s="2"/>
      <c r="J1" s="2"/>
      <c r="K1" s="3"/>
      <c r="M1" s="3"/>
      <c r="N1" s="3"/>
    </row>
    <row r="2" spans="1:19" s="26" customFormat="1" ht="27" customHeight="1" x14ac:dyDescent="0.25">
      <c r="A2" s="70" t="s">
        <v>26</v>
      </c>
      <c r="B2" s="134" t="s">
        <v>173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IFERROR(AVERAGE(#REF!),0)</f>
        <v>0</v>
      </c>
      <c r="B5" s="138">
        <f>IFERROR(MEDIAN(#REF!),0)</f>
        <v>0</v>
      </c>
      <c r="C5" s="138"/>
      <c r="D5" s="138">
        <f>IFERROR(AVERAGEIFS(#REF!,B7:B1048576,"&lt;"&amp;(A5+IFERROR(_xlfn.STDEV.S(B7:B1048576),0)),B7:B1048576,"&gt;"&amp;(A5-IFERROR(_xlfn.STDEV.S(B7:B1048576),0))),0)</f>
        <v>0</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1458</v>
      </c>
      <c r="B9" s="51">
        <v>6.95</v>
      </c>
      <c r="C9" s="41" t="s">
        <v>276</v>
      </c>
      <c r="D9" s="41" t="s">
        <v>272</v>
      </c>
      <c r="E9" s="42">
        <v>3652030000170</v>
      </c>
      <c r="F9" s="40">
        <v>45558</v>
      </c>
      <c r="G9" s="69" t="s">
        <v>337</v>
      </c>
      <c r="H9" s="41">
        <v>50</v>
      </c>
      <c r="I9" s="41">
        <v>2024</v>
      </c>
      <c r="J9" s="43" t="s">
        <v>279</v>
      </c>
      <c r="L9" s="38"/>
      <c r="M9" s="30"/>
      <c r="N9" s="30"/>
      <c r="Q9" s="31"/>
      <c r="R9" s="31"/>
      <c r="S9" s="31"/>
    </row>
    <row r="10" spans="1:19" s="29" customFormat="1" ht="52.5" customHeight="1" x14ac:dyDescent="0.3">
      <c r="A10" s="36" t="s">
        <v>1453</v>
      </c>
      <c r="B10" s="51">
        <v>5.5</v>
      </c>
      <c r="C10" s="41" t="s">
        <v>276</v>
      </c>
      <c r="D10" s="41" t="s">
        <v>272</v>
      </c>
      <c r="E10" s="42">
        <v>41836567000180</v>
      </c>
      <c r="F10" s="40">
        <v>45600</v>
      </c>
      <c r="G10" s="69" t="s">
        <v>1454</v>
      </c>
      <c r="H10" s="41">
        <v>35</v>
      </c>
      <c r="I10" s="41">
        <v>2024</v>
      </c>
      <c r="J10" s="43" t="s">
        <v>279</v>
      </c>
      <c r="L10" s="38"/>
      <c r="M10" s="30"/>
      <c r="N10" s="30"/>
      <c r="Q10" s="31"/>
      <c r="R10" s="31"/>
      <c r="S10" s="31"/>
    </row>
    <row r="11" spans="1:19" s="29" customFormat="1" ht="52.5" customHeight="1" x14ac:dyDescent="0.3">
      <c r="A11" s="36" t="s">
        <v>1455</v>
      </c>
      <c r="B11" s="51">
        <v>6.5</v>
      </c>
      <c r="C11" s="41" t="s">
        <v>339</v>
      </c>
      <c r="D11" s="41" t="s">
        <v>272</v>
      </c>
      <c r="E11" s="42" t="s">
        <v>1168</v>
      </c>
      <c r="F11" s="40">
        <v>45639</v>
      </c>
      <c r="G11" s="69" t="s">
        <v>498</v>
      </c>
      <c r="H11" s="41">
        <v>10</v>
      </c>
      <c r="I11" s="41">
        <v>2024</v>
      </c>
      <c r="J11" s="43" t="s">
        <v>279</v>
      </c>
      <c r="L11" s="38"/>
      <c r="M11" s="30"/>
      <c r="N11" s="30"/>
      <c r="Q11" s="31"/>
      <c r="R11" s="31"/>
      <c r="S11" s="31"/>
    </row>
    <row r="12" spans="1:19" s="29" customFormat="1" ht="52.5" customHeight="1" x14ac:dyDescent="0.3">
      <c r="A12" s="36" t="s">
        <v>1457</v>
      </c>
      <c r="B12" s="51">
        <v>6.5</v>
      </c>
      <c r="C12" s="41" t="s">
        <v>339</v>
      </c>
      <c r="D12" s="41" t="s">
        <v>272</v>
      </c>
      <c r="E12" s="42">
        <v>43906605000159</v>
      </c>
      <c r="F12" s="40">
        <v>45621</v>
      </c>
      <c r="G12" s="69" t="s">
        <v>1456</v>
      </c>
      <c r="H12" s="41">
        <v>42</v>
      </c>
      <c r="I12" s="41">
        <v>2024</v>
      </c>
      <c r="J12" s="43" t="s">
        <v>279</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42" t="s">
        <v>49</v>
      </c>
      <c r="E16" s="122"/>
      <c r="F16" s="123"/>
      <c r="G16" s="37"/>
      <c r="H16" s="37"/>
      <c r="I16" s="37"/>
      <c r="J16" s="37"/>
      <c r="L16" s="38"/>
      <c r="M16" s="30"/>
      <c r="N16" s="30"/>
      <c r="Q16" s="31"/>
      <c r="R16" s="31"/>
      <c r="S16" s="31"/>
    </row>
    <row r="17" spans="1:19" s="29" customFormat="1" ht="54" customHeight="1" x14ac:dyDescent="0.3">
      <c r="A17" s="39" t="s">
        <v>27</v>
      </c>
      <c r="B17" s="51"/>
      <c r="C17" s="52"/>
      <c r="D17" s="124"/>
      <c r="E17" s="125"/>
      <c r="F17" s="126"/>
      <c r="G17" s="37"/>
      <c r="H17" s="37"/>
      <c r="I17" s="37"/>
      <c r="J17" s="37"/>
      <c r="L17" s="38"/>
      <c r="M17" s="30"/>
      <c r="N17" s="30"/>
      <c r="Q17" s="31"/>
      <c r="R17" s="31"/>
      <c r="S17" s="31"/>
    </row>
  </sheetData>
  <mergeCells count="9">
    <mergeCell ref="E14:F14"/>
    <mergeCell ref="D16:F16"/>
    <mergeCell ref="D17:F17"/>
    <mergeCell ref="B1:D1"/>
    <mergeCell ref="B2:D2"/>
    <mergeCell ref="B4:C4"/>
    <mergeCell ref="D4:E4"/>
    <mergeCell ref="B5:C5"/>
    <mergeCell ref="D5:E5"/>
  </mergeCells>
  <conditionalFormatting sqref="F1:F3 F8">
    <cfRule type="expression" dxfId="10" priority="7">
      <formula>$F1="VALOR INCONSISTENTE"</formula>
    </cfRule>
  </conditionalFormatting>
  <conditionalFormatting sqref="A13:J35">
    <cfRule type="expression" dxfId="9" priority="6">
      <formula>AND(A13&lt;&gt;"",MOD(ROW(),2)=0,$A13&lt;&gt;"PESQUISA DE PREÇOS BASEADA EM SITES DE AMPLO DOMÍNIO - Art. 23, § 1º, inciso III, Lei nº 14.133/2021",$A13&lt;&gt;"DESCRIÇÃO DO ITEM",$A13&lt;&gt;"PESQUISA DE PREÇOS DIRETA COM FORNECEDOR - Art. 23, § 1º, inciso IV, Lei nº 14.133/2021",$A13&lt;&gt;"CNPJ FORNECEDOR",$A13&lt;&gt;"PESQUISA DE PREÇOS BASEADA EM TABELAS DE REFERÊNCIA (SINAPI E SICRO) - Art. 23, § 2º, Lei nº 14.133/2021",$A13&lt;&gt;" ")</formula>
    </cfRule>
  </conditionalFormatting>
  <conditionalFormatting sqref="F4">
    <cfRule type="expression" dxfId="8" priority="5">
      <formula>$F4="VALOR INCONSISTENTE"</formula>
    </cfRule>
  </conditionalFormatting>
  <conditionalFormatting sqref="F9:F12">
    <cfRule type="expression" dxfId="7" priority="2">
      <formula>$F9="VALOR INCONSISTENTE"</formula>
    </cfRule>
  </conditionalFormatting>
  <conditionalFormatting sqref="A9:J12">
    <cfRule type="expression" dxfId="6"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pageMargins left="0.511811024" right="0.511811024" top="0.78740157499999996" bottom="0.78740157499999996" header="0.31496062000000002" footer="0.31496062000000002"/>
  <drawing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B4BFC-6FD3-4316-A966-1EE48205C0E0}">
  <dimension ref="A1:S19"/>
  <sheetViews>
    <sheetView showGridLines="0" zoomScale="80" zoomScaleNormal="80" workbookViewId="0">
      <selection activeCell="E6" sqref="E6"/>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1424</v>
      </c>
      <c r="C1" s="132"/>
      <c r="D1" s="133"/>
      <c r="E1" s="9"/>
      <c r="F1" s="2"/>
      <c r="G1" s="1"/>
      <c r="H1" s="2"/>
      <c r="I1" s="2"/>
      <c r="J1" s="2"/>
      <c r="K1" s="3"/>
      <c r="M1" s="3"/>
      <c r="N1" s="3"/>
    </row>
    <row r="2" spans="1:19" s="26" customFormat="1" ht="27" customHeight="1" x14ac:dyDescent="0.25">
      <c r="A2" s="70" t="s">
        <v>26</v>
      </c>
      <c r="B2" s="134" t="s">
        <v>193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64.203333333333333</v>
      </c>
      <c r="B5" s="138">
        <f>IFERROR(MEDIAN(B7:B1048576),0)</f>
        <v>63.945</v>
      </c>
      <c r="C5" s="138"/>
      <c r="D5" s="138">
        <f>IFERROR(AVERAGEIFS(B7:B1048576,B7:B1048576,"&lt;"&amp;(A5+IFERROR(_xlfn.STDEV.S(B7:B1048576),0)),B7:B1048576,"&gt;"&amp;(A5-IFERROR(_xlfn.STDEV.S(B7:B1048576),0))),0)</f>
        <v>64.444999999999993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1425</v>
      </c>
      <c r="B9" s="51">
        <v>54.3</v>
      </c>
      <c r="C9" s="41" t="s">
        <v>284</v>
      </c>
      <c r="D9" s="41" t="s">
        <v>285</v>
      </c>
      <c r="E9" s="42">
        <v>32282308000163</v>
      </c>
      <c r="F9" s="40">
        <v>45476</v>
      </c>
      <c r="G9" s="69" t="s">
        <v>1426</v>
      </c>
      <c r="H9" s="41">
        <v>31</v>
      </c>
      <c r="I9" s="41">
        <v>2024</v>
      </c>
      <c r="J9" s="43" t="s">
        <v>287</v>
      </c>
      <c r="L9" s="38"/>
      <c r="M9" s="30"/>
      <c r="N9" s="30"/>
      <c r="Q9" s="31"/>
      <c r="R9" s="31"/>
      <c r="S9" s="31"/>
    </row>
    <row r="10" spans="1:19" s="29" customFormat="1" ht="52.5" customHeight="1" x14ac:dyDescent="0.3">
      <c r="A10" s="36" t="s">
        <v>1438</v>
      </c>
      <c r="B10" s="51">
        <v>59</v>
      </c>
      <c r="C10" s="41" t="s">
        <v>288</v>
      </c>
      <c r="D10" s="41" t="s">
        <v>285</v>
      </c>
      <c r="E10" s="42">
        <v>39852122000141</v>
      </c>
      <c r="F10" s="40">
        <v>45450</v>
      </c>
      <c r="G10" s="69" t="s">
        <v>1439</v>
      </c>
      <c r="H10" s="41">
        <v>65</v>
      </c>
      <c r="I10" s="41">
        <v>2024</v>
      </c>
      <c r="J10" s="43" t="s">
        <v>291</v>
      </c>
      <c r="L10" s="38"/>
      <c r="M10" s="30"/>
      <c r="N10" s="30"/>
      <c r="Q10" s="31"/>
      <c r="R10" s="31"/>
      <c r="S10" s="31"/>
    </row>
    <row r="11" spans="1:19" s="29" customFormat="1" ht="52.5" customHeight="1" x14ac:dyDescent="0.3">
      <c r="A11" s="36" t="s">
        <v>1427</v>
      </c>
      <c r="B11" s="51">
        <v>67.89</v>
      </c>
      <c r="C11" s="41" t="s">
        <v>276</v>
      </c>
      <c r="D11" s="41" t="s">
        <v>272</v>
      </c>
      <c r="E11" s="42">
        <v>30986684000103</v>
      </c>
      <c r="F11" s="40">
        <v>45397</v>
      </c>
      <c r="G11" s="69" t="s">
        <v>1428</v>
      </c>
      <c r="H11" s="41">
        <v>23</v>
      </c>
      <c r="I11" s="41">
        <v>2024</v>
      </c>
      <c r="J11" s="43" t="s">
        <v>279</v>
      </c>
      <c r="L11" s="38"/>
      <c r="M11" s="30"/>
      <c r="N11" s="30"/>
      <c r="Q11" s="31"/>
      <c r="R11" s="31"/>
      <c r="S11" s="31"/>
    </row>
    <row r="12" spans="1:19" s="29" customFormat="1" ht="52.5" customHeight="1" x14ac:dyDescent="0.3">
      <c r="A12" s="36" t="s">
        <v>1429</v>
      </c>
      <c r="B12" s="51">
        <v>60</v>
      </c>
      <c r="C12" s="41" t="s">
        <v>1430</v>
      </c>
      <c r="D12" s="41" t="s">
        <v>301</v>
      </c>
      <c r="E12" s="42">
        <v>35088051000100</v>
      </c>
      <c r="F12" s="40">
        <v>45384</v>
      </c>
      <c r="G12" s="69" t="s">
        <v>1431</v>
      </c>
      <c r="H12" s="41" t="s">
        <v>1432</v>
      </c>
      <c r="I12" s="41" t="s">
        <v>559</v>
      </c>
      <c r="J12" s="43" t="s">
        <v>388</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1433</v>
      </c>
      <c r="B15" s="51">
        <v>70.89</v>
      </c>
      <c r="C15" s="67" t="s">
        <v>1164</v>
      </c>
      <c r="D15" s="77" t="s">
        <v>1435</v>
      </c>
      <c r="E15" s="139" t="s">
        <v>1434</v>
      </c>
      <c r="F15" s="130"/>
      <c r="G15" s="32"/>
      <c r="H15" s="32"/>
      <c r="I15" s="32"/>
      <c r="J15" s="32"/>
      <c r="L15" s="75"/>
      <c r="M15" s="35"/>
      <c r="N15" s="35"/>
      <c r="Q15" s="34"/>
      <c r="R15" s="34"/>
      <c r="S15" s="34"/>
    </row>
    <row r="16" spans="1:19" s="33" customFormat="1" ht="54" customHeight="1" x14ac:dyDescent="0.35">
      <c r="A16" s="36" t="s">
        <v>1436</v>
      </c>
      <c r="B16" s="51">
        <v>73.14</v>
      </c>
      <c r="C16" s="67" t="s">
        <v>1164</v>
      </c>
      <c r="D16" s="77" t="s">
        <v>911</v>
      </c>
      <c r="E16" s="139" t="s">
        <v>1437</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E14:F14"/>
    <mergeCell ref="E15:F15"/>
    <mergeCell ref="D18:F18"/>
    <mergeCell ref="D19:F19"/>
    <mergeCell ref="E16:F16"/>
    <mergeCell ref="B1:D1"/>
    <mergeCell ref="B2:D2"/>
    <mergeCell ref="B4:C4"/>
    <mergeCell ref="D4:E4"/>
    <mergeCell ref="B5:C5"/>
    <mergeCell ref="D5:E5"/>
  </mergeCells>
  <conditionalFormatting sqref="F1:F3 F8:F12">
    <cfRule type="expression" dxfId="5" priority="3">
      <formula>$F1="VALOR INCONSISTENTE"</formula>
    </cfRule>
  </conditionalFormatting>
  <conditionalFormatting sqref="A9:J37">
    <cfRule type="expression" dxfId="4"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 priority="1">
      <formula>$F4="VALOR INCONSISTENTE"</formula>
    </cfRule>
  </conditionalFormatting>
  <hyperlinks>
    <hyperlink ref="E15" r:id="rId1" xr:uid="{E9853BF8-5538-4048-A115-C67CFD335E10}"/>
    <hyperlink ref="E16" r:id="rId2" xr:uid="{5E25E9E2-9A42-4BE6-B0FB-327B97D1BB06}"/>
  </hyperlinks>
  <pageMargins left="0.511811024" right="0.511811024" top="0.78740157499999996" bottom="0.78740157499999996" header="0.31496062000000002" footer="0.31496062000000002"/>
  <drawing r:id="rId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BA180-F10F-433F-A1B6-EC3AEF337E7E}">
  <dimension ref="A1:S19"/>
  <sheetViews>
    <sheetView showGridLines="0" zoomScale="80" zoomScaleNormal="80" workbookViewId="0">
      <selection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1" t="s">
        <v>1423</v>
      </c>
      <c r="C1" s="132"/>
      <c r="D1" s="133"/>
      <c r="E1" s="9"/>
      <c r="F1" s="2"/>
      <c r="G1" s="1"/>
      <c r="H1" s="2"/>
      <c r="I1" s="2"/>
      <c r="J1" s="2"/>
      <c r="K1" s="3"/>
      <c r="M1" s="3"/>
      <c r="N1" s="3"/>
    </row>
    <row r="2" spans="1:19" s="26" customFormat="1" ht="27" customHeight="1" x14ac:dyDescent="0.25">
      <c r="A2" s="70" t="s">
        <v>26</v>
      </c>
      <c r="B2" s="134" t="s">
        <v>193</v>
      </c>
      <c r="C2" s="135"/>
      <c r="D2" s="136"/>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7" t="s">
        <v>29</v>
      </c>
      <c r="C4" s="137"/>
      <c r="D4" s="137" t="s">
        <v>30</v>
      </c>
      <c r="E4" s="137"/>
      <c r="F4" s="7"/>
      <c r="H4" s="7"/>
      <c r="I4" s="7"/>
      <c r="J4" s="2"/>
      <c r="Q4" s="5"/>
      <c r="R4" s="5"/>
      <c r="S4" s="5"/>
    </row>
    <row r="5" spans="1:19" ht="25.35" customHeight="1" x14ac:dyDescent="0.25">
      <c r="A5" s="87">
        <f>IFERROR(AVERAGE(B7:B1048576),0)</f>
        <v>16.723333333333333</v>
      </c>
      <c r="B5" s="138">
        <f>IFERROR(MEDIAN(B7:B1048576),0)</f>
        <v>16.079999999999998</v>
      </c>
      <c r="C5" s="138"/>
      <c r="D5" s="138">
        <f>IFERROR(AVERAGEIFS(B7:B1048576,B7:B1048576,"&lt;"&amp;(A5+IFERROR(_xlfn.STDEV.S(B7:B1048576),0)),B7:B1048576,"&gt;"&amp;(A5-IFERROR(_xlfn.STDEV.S(B7:B1048576),0))),0)</f>
        <v>14.848000000000003</v>
      </c>
      <c r="E5" s="138"/>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1440</v>
      </c>
      <c r="B9" s="51">
        <v>21.78</v>
      </c>
      <c r="C9" s="41" t="s">
        <v>288</v>
      </c>
      <c r="D9" s="41" t="s">
        <v>285</v>
      </c>
      <c r="E9" s="42">
        <v>23121920000163</v>
      </c>
      <c r="F9" s="40">
        <v>45497</v>
      </c>
      <c r="G9" s="69" t="s">
        <v>1441</v>
      </c>
      <c r="H9" s="41">
        <v>6</v>
      </c>
      <c r="I9" s="41">
        <v>2024</v>
      </c>
      <c r="J9" s="43" t="s">
        <v>287</v>
      </c>
      <c r="L9" s="38"/>
      <c r="M9" s="30"/>
      <c r="N9" s="30"/>
      <c r="Q9" s="31"/>
      <c r="R9" s="31"/>
      <c r="S9" s="31"/>
    </row>
    <row r="10" spans="1:19" s="29" customFormat="1" ht="52.35" customHeight="1" x14ac:dyDescent="0.3">
      <c r="A10" s="36" t="s">
        <v>1442</v>
      </c>
      <c r="B10" s="51">
        <v>10.050000000000001</v>
      </c>
      <c r="C10" s="41" t="s">
        <v>531</v>
      </c>
      <c r="D10" s="41" t="s">
        <v>272</v>
      </c>
      <c r="E10" s="42">
        <v>35626812000121</v>
      </c>
      <c r="F10" s="40">
        <v>45544</v>
      </c>
      <c r="G10" s="69" t="s">
        <v>585</v>
      </c>
      <c r="H10" s="41">
        <v>21</v>
      </c>
      <c r="I10" s="41">
        <v>2024</v>
      </c>
      <c r="J10" s="43" t="s">
        <v>279</v>
      </c>
      <c r="L10" s="38"/>
      <c r="M10" s="30"/>
      <c r="N10" s="30"/>
      <c r="Q10" s="31"/>
      <c r="R10" s="31"/>
      <c r="S10" s="31"/>
    </row>
    <row r="11" spans="1:19" s="29" customFormat="1" ht="52.5" customHeight="1" x14ac:dyDescent="0.3">
      <c r="A11" s="36" t="s">
        <v>1443</v>
      </c>
      <c r="B11" s="51">
        <v>12.26</v>
      </c>
      <c r="C11" s="41" t="s">
        <v>284</v>
      </c>
      <c r="D11" s="41" t="s">
        <v>285</v>
      </c>
      <c r="E11" s="42">
        <v>52685881000125</v>
      </c>
      <c r="F11" s="40">
        <v>45362</v>
      </c>
      <c r="G11" s="69" t="s">
        <v>1333</v>
      </c>
      <c r="H11" s="41">
        <v>1</v>
      </c>
      <c r="I11" s="41">
        <v>2024</v>
      </c>
      <c r="J11" s="43" t="s">
        <v>287</v>
      </c>
      <c r="L11" s="38"/>
      <c r="M11" s="30"/>
      <c r="N11" s="30"/>
      <c r="Q11" s="31"/>
      <c r="R11" s="31"/>
      <c r="S11" s="31"/>
    </row>
    <row r="12" spans="1:19" s="29" customFormat="1" ht="52.5" customHeight="1" x14ac:dyDescent="0.3">
      <c r="A12" s="36" t="s">
        <v>1444</v>
      </c>
      <c r="B12" s="51">
        <v>10.25</v>
      </c>
      <c r="C12" s="41" t="s">
        <v>1445</v>
      </c>
      <c r="D12" s="41" t="s">
        <v>301</v>
      </c>
      <c r="E12" s="42">
        <v>37778759000100</v>
      </c>
      <c r="F12" s="40">
        <v>45399</v>
      </c>
      <c r="G12" s="69" t="s">
        <v>1446</v>
      </c>
      <c r="H12" s="41" t="s">
        <v>1447</v>
      </c>
      <c r="I12" s="41">
        <v>2024</v>
      </c>
      <c r="J12" s="43" t="s">
        <v>303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7" t="s">
        <v>46</v>
      </c>
      <c r="F14" s="128"/>
      <c r="G14" s="68"/>
      <c r="H14" s="68"/>
      <c r="I14" s="68"/>
      <c r="J14" s="68"/>
      <c r="M14" s="62"/>
      <c r="N14" s="62"/>
      <c r="Q14" s="63"/>
      <c r="R14" s="63"/>
      <c r="S14" s="63"/>
    </row>
    <row r="15" spans="1:19" s="33" customFormat="1" ht="54" customHeight="1" x14ac:dyDescent="0.35">
      <c r="A15" s="36" t="s">
        <v>1448</v>
      </c>
      <c r="B15" s="51">
        <v>19.899999999999999</v>
      </c>
      <c r="C15" s="67" t="s">
        <v>1164</v>
      </c>
      <c r="D15" s="77" t="s">
        <v>891</v>
      </c>
      <c r="E15" s="139" t="s">
        <v>1449</v>
      </c>
      <c r="F15" s="130"/>
      <c r="G15" s="32"/>
      <c r="H15" s="32"/>
      <c r="I15" s="32"/>
      <c r="J15" s="32"/>
      <c r="L15" s="75"/>
      <c r="M15" s="35"/>
      <c r="N15" s="35"/>
      <c r="Q15" s="34"/>
      <c r="R15" s="34"/>
      <c r="S15" s="34"/>
    </row>
    <row r="16" spans="1:19" s="33" customFormat="1" ht="54" customHeight="1" x14ac:dyDescent="0.35">
      <c r="A16" s="36" t="s">
        <v>1450</v>
      </c>
      <c r="B16" s="51">
        <v>26.1</v>
      </c>
      <c r="C16" s="67" t="s">
        <v>1164</v>
      </c>
      <c r="D16" s="77" t="s">
        <v>1452</v>
      </c>
      <c r="E16" s="139" t="s">
        <v>1451</v>
      </c>
      <c r="F16" s="130"/>
      <c r="G16" s="32"/>
      <c r="H16" s="32"/>
      <c r="I16" s="32"/>
      <c r="J16" s="32"/>
      <c r="L16" s="75"/>
      <c r="M16" s="35"/>
      <c r="N16" s="35"/>
      <c r="Q16" s="34"/>
      <c r="R16" s="34"/>
      <c r="S16" s="34"/>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2" t="s">
        <v>49</v>
      </c>
      <c r="E18" s="122"/>
      <c r="F18" s="123"/>
      <c r="G18" s="37"/>
      <c r="H18" s="37"/>
      <c r="I18" s="37"/>
      <c r="J18" s="37"/>
      <c r="L18" s="38"/>
      <c r="M18" s="30"/>
      <c r="N18" s="30"/>
      <c r="Q18" s="31"/>
      <c r="R18" s="31"/>
      <c r="S18" s="31"/>
    </row>
    <row r="19" spans="1:19" s="29" customFormat="1" ht="54" customHeight="1" x14ac:dyDescent="0.3">
      <c r="A19" s="39" t="s">
        <v>27</v>
      </c>
      <c r="B19" s="51"/>
      <c r="C19" s="52"/>
      <c r="D19" s="124"/>
      <c r="E19" s="125"/>
      <c r="F19" s="126"/>
      <c r="G19" s="37"/>
      <c r="H19" s="37"/>
      <c r="I19" s="37"/>
      <c r="J19" s="37"/>
      <c r="L19" s="38"/>
      <c r="M19" s="30"/>
      <c r="N19" s="30"/>
      <c r="Q19" s="31"/>
      <c r="R19" s="31"/>
      <c r="S19" s="31"/>
    </row>
  </sheetData>
  <mergeCells count="11">
    <mergeCell ref="E14:F14"/>
    <mergeCell ref="E15:F15"/>
    <mergeCell ref="D18:F18"/>
    <mergeCell ref="D19:F19"/>
    <mergeCell ref="E16:F16"/>
    <mergeCell ref="B1:D1"/>
    <mergeCell ref="B2:D2"/>
    <mergeCell ref="B4:C4"/>
    <mergeCell ref="D4:E4"/>
    <mergeCell ref="B5:C5"/>
    <mergeCell ref="D5:E5"/>
  </mergeCells>
  <conditionalFormatting sqref="F1:F3 F8:F12">
    <cfRule type="expression" dxfId="2" priority="3">
      <formula>$F1="VALOR INCONSISTENTE"</formula>
    </cfRule>
  </conditionalFormatting>
  <conditionalFormatting sqref="A9:J37">
    <cfRule type="expression" dxfId="1" priority="2">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1">
      <formula>$F4="VALOR INCONSISTENTE"</formula>
    </cfRule>
  </conditionalFormatting>
  <hyperlinks>
    <hyperlink ref="E15" r:id="rId1" xr:uid="{44E7FC51-FC62-4371-885B-6C0699DCBF08}"/>
    <hyperlink ref="E16" r:id="rId2" xr:uid="{068D1ECF-74C1-481A-A4E9-E290C53159EA}"/>
  </hyperlinks>
  <pageMargins left="0.511811024" right="0.511811024" top="0.78740157499999996" bottom="0.78740157499999996" header="0.31496062000000002" footer="0.31496062000000002"/>
  <drawing r:id="rId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99</vt:i4>
      </vt:variant>
      <vt:variant>
        <vt:lpstr>Intervalos Nomeados</vt:lpstr>
      </vt:variant>
      <vt:variant>
        <vt:i4>96</vt:i4>
      </vt:variant>
    </vt:vector>
  </HeadingPairs>
  <TitlesOfParts>
    <vt:vector size="195" baseType="lpstr">
      <vt:lpstr>FORNECEDOR</vt:lpstr>
      <vt:lpstr>RESUMO</vt:lpstr>
      <vt:lpstr>MODELO</vt:lpstr>
      <vt:lpstr>831071</vt:lpstr>
      <vt:lpstr>830337</vt:lpstr>
      <vt:lpstr>832605</vt:lpstr>
      <vt:lpstr>6248</vt:lpstr>
      <vt:lpstr>831096</vt:lpstr>
      <vt:lpstr>856137</vt:lpstr>
      <vt:lpstr>829479</vt:lpstr>
      <vt:lpstr>831057</vt:lpstr>
      <vt:lpstr>834113</vt:lpstr>
      <vt:lpstr>854984</vt:lpstr>
      <vt:lpstr>6679</vt:lpstr>
      <vt:lpstr>1460</vt:lpstr>
      <vt:lpstr>6262</vt:lpstr>
      <vt:lpstr>854981</vt:lpstr>
      <vt:lpstr>855386</vt:lpstr>
      <vt:lpstr>1066</vt:lpstr>
      <vt:lpstr>854980</vt:lpstr>
      <vt:lpstr>831060</vt:lpstr>
      <vt:lpstr>831059</vt:lpstr>
      <vt:lpstr>831061</vt:lpstr>
      <vt:lpstr>848</vt:lpstr>
      <vt:lpstr>1947</vt:lpstr>
      <vt:lpstr>831017</vt:lpstr>
      <vt:lpstr>831018</vt:lpstr>
      <vt:lpstr>831019</vt:lpstr>
      <vt:lpstr>831020</vt:lpstr>
      <vt:lpstr>831055</vt:lpstr>
      <vt:lpstr>831056</vt:lpstr>
      <vt:lpstr>5387</vt:lpstr>
      <vt:lpstr>856138</vt:lpstr>
      <vt:lpstr>829740</vt:lpstr>
      <vt:lpstr>367</vt:lpstr>
      <vt:lpstr>831065</vt:lpstr>
      <vt:lpstr>831066</vt:lpstr>
      <vt:lpstr>831068</vt:lpstr>
      <vt:lpstr>831069</vt:lpstr>
      <vt:lpstr>831070</vt:lpstr>
      <vt:lpstr>834573</vt:lpstr>
      <vt:lpstr>834574</vt:lpstr>
      <vt:lpstr>830</vt:lpstr>
      <vt:lpstr>834578</vt:lpstr>
      <vt:lpstr>1825</vt:lpstr>
      <vt:lpstr>856139</vt:lpstr>
      <vt:lpstr>831074</vt:lpstr>
      <vt:lpstr>831084</vt:lpstr>
      <vt:lpstr>831085</vt:lpstr>
      <vt:lpstr>831086</vt:lpstr>
      <vt:lpstr>831087</vt:lpstr>
      <vt:lpstr>834583</vt:lpstr>
      <vt:lpstr>831091</vt:lpstr>
      <vt:lpstr>831092</vt:lpstr>
      <vt:lpstr>831095</vt:lpstr>
      <vt:lpstr>834587</vt:lpstr>
      <vt:lpstr>3919</vt:lpstr>
      <vt:lpstr>832</vt:lpstr>
      <vt:lpstr>830813</vt:lpstr>
      <vt:lpstr>831100</vt:lpstr>
      <vt:lpstr>831104</vt:lpstr>
      <vt:lpstr>6677</vt:lpstr>
      <vt:lpstr>856140</vt:lpstr>
      <vt:lpstr>1697</vt:lpstr>
      <vt:lpstr>3889</vt:lpstr>
      <vt:lpstr>831107</vt:lpstr>
      <vt:lpstr>834589</vt:lpstr>
      <vt:lpstr>831109</vt:lpstr>
      <vt:lpstr>831110</vt:lpstr>
      <vt:lpstr>831111</vt:lpstr>
      <vt:lpstr>831112</vt:lpstr>
      <vt:lpstr>831113</vt:lpstr>
      <vt:lpstr>831114</vt:lpstr>
      <vt:lpstr>831116</vt:lpstr>
      <vt:lpstr>5044</vt:lpstr>
      <vt:lpstr>831038</vt:lpstr>
      <vt:lpstr>831118</vt:lpstr>
      <vt:lpstr>831119</vt:lpstr>
      <vt:lpstr>831124</vt:lpstr>
      <vt:lpstr>854267</vt:lpstr>
      <vt:lpstr>834613</vt:lpstr>
      <vt:lpstr>834616</vt:lpstr>
      <vt:lpstr>834621</vt:lpstr>
      <vt:lpstr>834106</vt:lpstr>
      <vt:lpstr>834638</vt:lpstr>
      <vt:lpstr>834640</vt:lpstr>
      <vt:lpstr>834641</vt:lpstr>
      <vt:lpstr>3923</vt:lpstr>
      <vt:lpstr>834642</vt:lpstr>
      <vt:lpstr>834643</vt:lpstr>
      <vt:lpstr>4813</vt:lpstr>
      <vt:lpstr>834645</vt:lpstr>
      <vt:lpstr>856147</vt:lpstr>
      <vt:lpstr>831076</vt:lpstr>
      <vt:lpstr>856150</vt:lpstr>
      <vt:lpstr>834622</vt:lpstr>
      <vt:lpstr>94</vt:lpstr>
      <vt:lpstr>95</vt:lpstr>
      <vt:lpstr>96</vt:lpstr>
      <vt:lpstr>RESUMO!Area_de_impressao</vt:lpstr>
      <vt:lpstr>'1066'!Titulos_de_impressao</vt:lpstr>
      <vt:lpstr>'1460'!Titulos_de_impressao</vt:lpstr>
      <vt:lpstr>'1697'!Titulos_de_impressao</vt:lpstr>
      <vt:lpstr>'1825'!Titulos_de_impressao</vt:lpstr>
      <vt:lpstr>'1947'!Titulos_de_impressao</vt:lpstr>
      <vt:lpstr>'367'!Titulos_de_impressao</vt:lpstr>
      <vt:lpstr>'3889'!Titulos_de_impressao</vt:lpstr>
      <vt:lpstr>'3919'!Titulos_de_impressao</vt:lpstr>
      <vt:lpstr>'3923'!Titulos_de_impressao</vt:lpstr>
      <vt:lpstr>'4813'!Titulos_de_impressao</vt:lpstr>
      <vt:lpstr>'5044'!Titulos_de_impressao</vt:lpstr>
      <vt:lpstr>'5387'!Titulos_de_impressao</vt:lpstr>
      <vt:lpstr>'6248'!Titulos_de_impressao</vt:lpstr>
      <vt:lpstr>'6262'!Titulos_de_impressao</vt:lpstr>
      <vt:lpstr>'6677'!Titulos_de_impressao</vt:lpstr>
      <vt:lpstr>'6679'!Titulos_de_impressao</vt:lpstr>
      <vt:lpstr>'829479'!Titulos_de_impressao</vt:lpstr>
      <vt:lpstr>'829740'!Titulos_de_impressao</vt:lpstr>
      <vt:lpstr>'830'!Titulos_de_impressao</vt:lpstr>
      <vt:lpstr>'830337'!Titulos_de_impressao</vt:lpstr>
      <vt:lpstr>'830813'!Titulos_de_impressao</vt:lpstr>
      <vt:lpstr>'831017'!Titulos_de_impressao</vt:lpstr>
      <vt:lpstr>'831018'!Titulos_de_impressao</vt:lpstr>
      <vt:lpstr>'831019'!Titulos_de_impressao</vt:lpstr>
      <vt:lpstr>'831020'!Titulos_de_impressao</vt:lpstr>
      <vt:lpstr>'831038'!Titulos_de_impressao</vt:lpstr>
      <vt:lpstr>'831055'!Titulos_de_impressao</vt:lpstr>
      <vt:lpstr>'831056'!Titulos_de_impressao</vt:lpstr>
      <vt:lpstr>'831057'!Titulos_de_impressao</vt:lpstr>
      <vt:lpstr>'831059'!Titulos_de_impressao</vt:lpstr>
      <vt:lpstr>'831060'!Titulos_de_impressao</vt:lpstr>
      <vt:lpstr>'831061'!Titulos_de_impressao</vt:lpstr>
      <vt:lpstr>'831065'!Titulos_de_impressao</vt:lpstr>
      <vt:lpstr>'831066'!Titulos_de_impressao</vt:lpstr>
      <vt:lpstr>'831068'!Titulos_de_impressao</vt:lpstr>
      <vt:lpstr>'831069'!Titulos_de_impressao</vt:lpstr>
      <vt:lpstr>'831070'!Titulos_de_impressao</vt:lpstr>
      <vt:lpstr>'831071'!Titulos_de_impressao</vt:lpstr>
      <vt:lpstr>'831074'!Titulos_de_impressao</vt:lpstr>
      <vt:lpstr>'831076'!Titulos_de_impressao</vt:lpstr>
      <vt:lpstr>'831084'!Titulos_de_impressao</vt:lpstr>
      <vt:lpstr>'831085'!Titulos_de_impressao</vt:lpstr>
      <vt:lpstr>'831086'!Titulos_de_impressao</vt:lpstr>
      <vt:lpstr>'831087'!Titulos_de_impressao</vt:lpstr>
      <vt:lpstr>'831091'!Titulos_de_impressao</vt:lpstr>
      <vt:lpstr>'831092'!Titulos_de_impressao</vt:lpstr>
      <vt:lpstr>'831095'!Titulos_de_impressao</vt:lpstr>
      <vt:lpstr>'831096'!Titulos_de_impressao</vt:lpstr>
      <vt:lpstr>'831100'!Titulos_de_impressao</vt:lpstr>
      <vt:lpstr>'831104'!Titulos_de_impressao</vt:lpstr>
      <vt:lpstr>'831107'!Titulos_de_impressao</vt:lpstr>
      <vt:lpstr>'831109'!Titulos_de_impressao</vt:lpstr>
      <vt:lpstr>'831110'!Titulos_de_impressao</vt:lpstr>
      <vt:lpstr>'831111'!Titulos_de_impressao</vt:lpstr>
      <vt:lpstr>'831112'!Titulos_de_impressao</vt:lpstr>
      <vt:lpstr>'831113'!Titulos_de_impressao</vt:lpstr>
      <vt:lpstr>'831114'!Titulos_de_impressao</vt:lpstr>
      <vt:lpstr>'831116'!Titulos_de_impressao</vt:lpstr>
      <vt:lpstr>'831118'!Titulos_de_impressao</vt:lpstr>
      <vt:lpstr>'831119'!Titulos_de_impressao</vt:lpstr>
      <vt:lpstr>'831124'!Titulos_de_impressao</vt:lpstr>
      <vt:lpstr>'832'!Titulos_de_impressao</vt:lpstr>
      <vt:lpstr>'832605'!Titulos_de_impressao</vt:lpstr>
      <vt:lpstr>'834106'!Titulos_de_impressao</vt:lpstr>
      <vt:lpstr>'834113'!Titulos_de_impressao</vt:lpstr>
      <vt:lpstr>'834573'!Titulos_de_impressao</vt:lpstr>
      <vt:lpstr>'834574'!Titulos_de_impressao</vt:lpstr>
      <vt:lpstr>'834578'!Titulos_de_impressao</vt:lpstr>
      <vt:lpstr>'834583'!Titulos_de_impressao</vt:lpstr>
      <vt:lpstr>'834587'!Titulos_de_impressao</vt:lpstr>
      <vt:lpstr>'834589'!Titulos_de_impressao</vt:lpstr>
      <vt:lpstr>'834613'!Titulos_de_impressao</vt:lpstr>
      <vt:lpstr>'834616'!Titulos_de_impressao</vt:lpstr>
      <vt:lpstr>'834621'!Titulos_de_impressao</vt:lpstr>
      <vt:lpstr>'834622'!Titulos_de_impressao</vt:lpstr>
      <vt:lpstr>'834638'!Titulos_de_impressao</vt:lpstr>
      <vt:lpstr>'834640'!Titulos_de_impressao</vt:lpstr>
      <vt:lpstr>'834641'!Titulos_de_impressao</vt:lpstr>
      <vt:lpstr>'834642'!Titulos_de_impressao</vt:lpstr>
      <vt:lpstr>'834643'!Titulos_de_impressao</vt:lpstr>
      <vt:lpstr>'834645'!Titulos_de_impressao</vt:lpstr>
      <vt:lpstr>'848'!Titulos_de_impressao</vt:lpstr>
      <vt:lpstr>'854267'!Titulos_de_impressao</vt:lpstr>
      <vt:lpstr>'854980'!Titulos_de_impressao</vt:lpstr>
      <vt:lpstr>'854981'!Titulos_de_impressao</vt:lpstr>
      <vt:lpstr>'854984'!Titulos_de_impressao</vt:lpstr>
      <vt:lpstr>'855386'!Titulos_de_impressao</vt:lpstr>
      <vt:lpstr>'856137'!Titulos_de_impressao</vt:lpstr>
      <vt:lpstr>'856138'!Titulos_de_impressao</vt:lpstr>
      <vt:lpstr>'856139'!Titulos_de_impressao</vt:lpstr>
      <vt:lpstr>'856140'!Titulos_de_impressao</vt:lpstr>
      <vt:lpstr>'856147'!Titulos_de_impressao</vt:lpstr>
      <vt:lpstr>'856150'!Titulos_de_impressao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dcterms:created xsi:type="dcterms:W3CDTF">2023-09-15T20:00:22Z</dcterms:created>
  <dcterms:modified xsi:type="dcterms:W3CDTF">2025-03-19T11:28:07Z</dcterms:modified>
  <cp:category/>
  <cp:contentStatus/>
</cp:coreProperties>
</file>