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PREGÃO PRESENCIAL\PREGÃO PRESENCIAL Nº 01-2025 - AQUISIÇÃO DE COMBUSTÍVEL\"/>
    </mc:Choice>
  </mc:AlternateContent>
  <xr:revisionPtr revIDLastSave="0" documentId="13_ncr:1_{01393F67-2371-42D5-9EFE-814788F79C29}" xr6:coauthVersionLast="47" xr6:coauthVersionMax="47" xr10:uidLastSave="{00000000-0000-0000-0000-000000000000}"/>
  <bookViews>
    <workbookView xWindow="-120" yWindow="-120" windowWidth="24240" windowHeight="13140" tabRatio="742" firstSheet="1" activeTab="6" xr2:uid="{7197D7A2-41E5-406A-9A02-C7CC689553E3}"/>
  </bookViews>
  <sheets>
    <sheet name="FORNECEDOR" sheetId="8" state="hidden" r:id="rId1"/>
    <sheet name="RESUMO" sheetId="2" r:id="rId2"/>
    <sheet name="MODELO" sheetId="14" state="hidden" r:id="rId3"/>
    <sheet name="1" sheetId="15" r:id="rId4"/>
    <sheet name="2" sheetId="16" r:id="rId5"/>
    <sheet name="3" sheetId="17" r:id="rId6"/>
    <sheet name="4" sheetId="18" r:id="rId7"/>
    <sheet name="GPT cache" sheetId="6" state="veryHidden" r:id="rId8"/>
  </sheets>
  <functionGroups builtInGroupCount="19"/>
  <definedNames>
    <definedName name="_FilterDatabase" localSheetId="3" hidden="1">'1'!$A$8:$E$8</definedName>
    <definedName name="_FilterDatabase" localSheetId="4" hidden="1">'2'!$A$8:$E$8</definedName>
    <definedName name="_FilterDatabase" localSheetId="5" hidden="1">'3'!$A$8:$E$8</definedName>
    <definedName name="_FilterDatabase" localSheetId="6" hidden="1">'4'!$A$8:$E$8</definedName>
    <definedName name="_FilterDatabase" localSheetId="2" hidden="1">MODELO!$A$8:$E$8</definedName>
    <definedName name="_xlnm.Print_Area" localSheetId="1">RESUMO!$A$1:$F$10</definedName>
    <definedName name="_xlnm.Print_Titles" localSheetId="3">'1'!$1:$10</definedName>
    <definedName name="_xlnm.Print_Titles" localSheetId="4">'2'!$1:$6</definedName>
    <definedName name="_xlnm.Print_Titles" localSheetId="5">'3'!$1:$6</definedName>
    <definedName name="_xlnm.Print_Titles" localSheetId="6">'4'!$1:$6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8" l="1"/>
  <c r="A5" i="18"/>
  <c r="D5" i="18" s="1"/>
  <c r="B5" i="17"/>
  <c r="A5" i="17"/>
  <c r="D5" i="17" s="1"/>
  <c r="B5" i="16"/>
  <c r="A5" i="16"/>
  <c r="D5" i="16" s="1"/>
  <c r="B5" i="15"/>
  <c r="A5" i="15"/>
  <c r="D5" i="15" s="1"/>
  <c r="B5" i="14"/>
  <c r="A5" i="14"/>
  <c r="D5" i="14"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8" i="2" a="1"/>
  <c r="E7" i="2" a="1"/>
  <c r="E7" i="2" l="1"/>
  <c r="E8" i="2"/>
  <c r="E9" i="2" s="1"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<sst xmlns="http://schemas.openxmlformats.org/spreadsheetml/2006/main" count="447" uniqueCount="216">
  <si>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</si>
  <si>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</si>
  <si>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</si>
  <si>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</si>
  <si>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</si>
  <si>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</si>
  <si>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</si>
  <si>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</si>
  <si>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</si>
  <si>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</si>
  <si>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</si>
  <si>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</si>
  <si>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</si>
  <si>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</si>
  <si>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</si>
  <si>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</si>
  <si>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</si>
  <si>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</si>
  <si>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</si>
  <si>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</si>
  <si>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</si>
  <si>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</si>
  <si>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</si>
  <si>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</si>
  <si>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</si>
  <si>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</si>
  <si>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</si>
  <si>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</si>
  <si>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</si>
  <si>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</si>
  <si>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</si>
  <si>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</si>
  <si>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</si>
  <si>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</si>
  <si>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</si>
  <si>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</si>
  <si>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</si>
  <si>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</si>
  <si>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</si>
  <si>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</si>
  <si>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</si>
  <si>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</si>
  <si>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</si>
  <si>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</si>
  <si>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</si>
  <si>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</si>
  <si>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</si>
  <si>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</si>
  <si>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</si>
  <si>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</si>
  <si>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</si>
  <si>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</si>
  <si>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</si>
  <si>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</si>
  <si>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</si>
  <si>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</si>
  <si>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</si>
  <si>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</si>
  <si>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</si>
  <si>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</si>
  <si>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</si>
  <si>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</si>
  <si>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</si>
  <si>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</si>
  <si>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</si>
  <si>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</si>
  <si>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</si>
  <si>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</si>
  <si>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</si>
  <si>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</si>
  <si>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</si>
  <si>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</si>
  <si>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</si>
  <si>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</si>
  <si>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</si>
  <si>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</si>
  <si>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</si>
  <si>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</si>
  <si>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</si>
  <si>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</si>
  <si>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</si>
  <si>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</si>
  <si>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</si>
  <si>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</si>
  <si>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</si>
  <si>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</si>
  <si>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</si>
  <si>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</si>
  <si>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</si>
  <si>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</si>
  <si>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</si>
  <si>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</si>
  <si>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</si>
  <si>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</si>
  <si>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</si>
  <si>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</si>
  <si>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</si>
  <si>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</si>
  <si>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</si>
  <si>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</si>
  <si>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</si>
  <si>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</si>
  <si>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</si>
  <si>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</si>
  <si>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</si>
  <si>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</si>
  <si>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</si>
  <si>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</si>
  <si>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</si>
  <si>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</si>
  <si>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</si>
  <si>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</si>
  <si>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</si>
  <si>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</si>
  <si>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</si>
  <si>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</si>
  <si>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</si>
  <si>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</si>
  <si>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</si>
  <si>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</si>
  <si>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</si>
  <si>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</si>
  <si>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</si>
  <si>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</si>
  <si>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</si>
  <si>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</si>
  <si>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</si>
  <si>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</si>
  <si>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</si>
  <si>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</si>
  <si>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</si>
  <si>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</si>
  <si>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</si>
  <si>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</si>
  <si>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</si>
  <si>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</si>
  <si>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</si>
  <si>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</si>
  <si>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</si>
  <si>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</si>
  <si>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</si>
  <si>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</si>
  <si>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</si>
  <si>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</si>
  <si>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</si>
  <si>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</si>
  <si>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</si>
  <si>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</si>
  <si>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</si>
  <si>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</si>
  <si>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</si>
  <si>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</si>
  <si>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</si>
  <si>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</si>
  <si>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</si>
  <si>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</si>
  <si>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</si>
  <si>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</si>
  <si>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</si>
  <si>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</si>
  <si>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</si>
  <si>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</si>
  <si>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</si>
  <si>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</si>
  <si>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</si>
  <si>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</si>
  <si>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</si>
  <si>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MEDIANA (UNITÁRIO)</t>
  </si>
  <si>
    <t xml:space="preserve">Oléo Diesel Comum </t>
  </si>
  <si>
    <t>LT</t>
  </si>
  <si>
    <t xml:space="preserve">Gasolina Comum </t>
  </si>
  <si>
    <t>Oléo Diesel S10</t>
  </si>
  <si>
    <t>Aditivo Arla A32</t>
  </si>
  <si>
    <t>L</t>
  </si>
  <si>
    <t>LICITACON - TCE/RS</t>
  </si>
  <si>
    <t>PCE</t>
  </si>
  <si>
    <t>ÓLEO DIESEL COMUM</t>
  </si>
  <si>
    <t>DIESEL COMUM</t>
  </si>
  <si>
    <t>TCE - SANTA CATARINA</t>
  </si>
  <si>
    <t>Pregão Eletrônico</t>
  </si>
  <si>
    <t>Gasolina Comum</t>
  </si>
  <si>
    <t>PCP</t>
  </si>
  <si>
    <t>GASOLINA COMUM</t>
  </si>
  <si>
    <t>Dispensa de Licitação</t>
  </si>
  <si>
    <t>OLEO DIESEL S10</t>
  </si>
  <si>
    <t>ÓLEO DIESEL S10</t>
  </si>
  <si>
    <t>PM DE SÃO DOMINGOS DO SUL</t>
  </si>
  <si>
    <t>PM DE BOM PROGRESSO</t>
  </si>
  <si>
    <t>PM DE SÃO MARTINHO</t>
  </si>
  <si>
    <t>Gasolina Comum, de conformidade com as especificações determinadas pela Agência Nacional do Petróleo – ANP.</t>
  </si>
  <si>
    <t>PM DE TRÊS PALMEIRAS</t>
  </si>
  <si>
    <t>PM DE TORRES</t>
  </si>
  <si>
    <t>PM DE NOVA ESPERANÇA DO SUL</t>
  </si>
  <si>
    <t>ARLA 32</t>
  </si>
  <si>
    <t>PM DE SÃO JOSÉ DO HORTÊNCIO</t>
  </si>
  <si>
    <t>Prefeitura Municipal de Tubarão</t>
  </si>
  <si>
    <t>PE14/2024</t>
  </si>
  <si>
    <t>AGENTE REDUTOR LIQUIDO AUTOMOTIVO - ARLA 32</t>
  </si>
  <si>
    <t>PM DE BARÃO DE COTEGIPE</t>
  </si>
  <si>
    <t>PM DE CHUVISCA</t>
  </si>
  <si>
    <t>OLEO DIESEL COMUM</t>
  </si>
  <si>
    <t>ÓLEO DIESEL COMUM (S500) respeitados os parâmetros das Resoluções ANP Nº 909/2022, ANP 50/2013, ANP Nº 45/2014, para os veículos da frota da Prefeitura Municipal de Torres/RS.</t>
  </si>
  <si>
    <t>Prefeitura Municipal de Campos Novos</t>
  </si>
  <si>
    <t>DL14/2024</t>
  </si>
  <si>
    <t>Diesel Comum</t>
  </si>
  <si>
    <t>PM DE DOIS IRMÃOS DAS MISSÕES</t>
  </si>
  <si>
    <t>GASOLINA COMUM - ( TIPO C)</t>
  </si>
  <si>
    <t>COMUR-NH - CIA. MUNICIPAL DE URBANISMO - NOVO HAMBURGO</t>
  </si>
  <si>
    <t>ÓLEO DIESEL S-10</t>
  </si>
  <si>
    <t>Óleo Diesel S10</t>
  </si>
  <si>
    <t>UN</t>
  </si>
  <si>
    <t>PM DE ENCANTADO</t>
  </si>
  <si>
    <t>08.988.502/0001-84</t>
  </si>
  <si>
    <t>Fornecedor cadastrado no Município</t>
  </si>
  <si>
    <t>Fornecedor cadastrado no Município.</t>
  </si>
  <si>
    <t>47.948.315/0002-00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</si>
</sst>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9"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b/>
      <sz val="14"/>
      <color rgb="FFFF0000"/>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40">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48" fillId="0" borderId="0" xfId="0" applyFont="1"/>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21" fillId="0" borderId="0" xfId="1" applyNumberFormat="1" applyFont="1" applyBorder="1" applyAlignment="1">
      <alignment vertical="center"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32">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2970F53-6380-41ED-8E78-6B6AC1D39213}"/>
            </a:ext>
          </a:extLst>
        </xdr:cNvPr>
        <xdr:cNvSpPr/>
      </xdr:nvSpPr>
      <xdr:spPr>
        <a:xfrm>
          <a:off x="9726824"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DCC536-5138-408A-B496-24B4A2DB24D1}"/>
            </a:ext>
          </a:extLst>
        </xdr:cNvPr>
        <xdr:cNvSpPr/>
      </xdr:nvSpPr>
      <xdr:spPr>
        <a:xfrm>
          <a:off x="11411479" y="0"/>
          <a:ext cx="1653648"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09D0B5-24A3-4A39-8719-FF5EA2C6484F}"/>
            </a:ext>
          </a:extLst>
        </xdr:cNvPr>
        <xdr:cNvSpPr/>
      </xdr:nvSpPr>
      <xdr:spPr>
        <a:xfrm>
          <a:off x="1313230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1CE710E-1504-4E67-A1E9-B873BDA928C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F2C4BC7-6B98-435A-AACE-BBB65379FEAD}"/>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FC4B707-EEA4-4A20-86A9-B3AEC483EE8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6B7519B-F294-415E-9BBE-77EE1C6D035C}"/>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4D7EB41-4CFA-4E92-81AA-F034B0B98F0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C83E40A-1D56-4E5E-9EC7-787B10A48534}"/>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F13378F-9BEB-4711-8734-FD50B5CB7F9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6A55F6F-9012-46AD-985B-3A97DEFF3C0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285A144-7788-4ADD-8886-5654251E9381}"/>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27B9D50-0F43-4E53-8E61-AA323B622CF2}"/>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2E803A4-4AD4-40BA-BCB1-ACA5926830A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9ABCE33-50FD-4B6B-B2C8-0DAC32B0FF3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18" t="s">
        <v>110</v>
      </c>
      <c r="B1" s="118" t="s">
        <v>111</v>
      </c>
      <c r="C1" s="118" t="s">
        <v>112</v>
      </c>
      <c r="D1" s="118" t="s">
        <v>113</v>
      </c>
      <c r="E1" s="116" t="s">
        <v>118</v>
      </c>
      <c r="F1" s="110" t="s">
        <v>114</v>
      </c>
      <c r="G1" s="111"/>
      <c r="H1" s="112"/>
      <c r="I1" s="113" t="s">
        <v>115</v>
      </c>
      <c r="J1" s="114"/>
      <c r="K1" s="115"/>
      <c r="L1" s="95" t="s">
        <v>116</v>
      </c>
      <c r="M1" s="96"/>
      <c r="N1" s="97"/>
      <c r="O1" s="98" t="s">
        <v>117</v>
      </c>
      <c r="P1" s="99"/>
      <c r="Q1" s="100"/>
      <c r="R1" s="101" t="s">
        <v>127</v>
      </c>
      <c r="S1" s="102"/>
      <c r="T1" s="103"/>
      <c r="U1" s="104" t="s">
        <v>128</v>
      </c>
      <c r="V1" s="105"/>
      <c r="W1" s="106"/>
      <c r="X1" s="107" t="s">
        <v>129</v>
      </c>
      <c r="Y1" s="108"/>
      <c r="Z1" s="109"/>
    </row>
    <row r="2" spans="1:26" s="1" customFormat="1" ht="18" customHeight="1" x14ac:dyDescent="0.25">
      <c r="A2" s="118"/>
      <c r="B2" s="118"/>
      <c r="C2" s="118"/>
      <c r="D2" s="118"/>
      <c r="E2" s="117"/>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31" priority="2">
      <formula>$D3&lt;&gt;""</formula>
    </cfRule>
  </conditionalFormatting>
  <conditionalFormatting sqref="E3:E1048576">
    <cfRule type="expression" dxfId="30"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2"/>
  <sheetViews>
    <sheetView showGridLines="0" workbookViewId="0">
      <pane ySplit="2" topLeftCell="A3" activePane="bottomLeft" state="frozen"/>
      <selection activeCell="C9" sqref="C9"/>
      <selection pane="bottomLeft" activeCell="A3" sqref="A3"/>
    </sheetView>
  </sheetViews>
  <sheetFormatPr defaultColWidth="9.140625" defaultRowHeight="63" customHeight="1" x14ac:dyDescent="0.25"/>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9" t="s">
        <v>162</v>
      </c>
      <c r="B1" s="120"/>
      <c r="C1" s="120"/>
      <c r="D1" s="120"/>
      <c r="E1" s="121"/>
      <c r="L1" t="s">
        <v>166</v>
      </c>
    </row>
    <row r="2" spans="1:12" s="3" customFormat="1" ht="33" x14ac:dyDescent="0.25">
      <c r="A2" s="48" t="s">
        <v>155</v>
      </c>
      <c r="B2" s="49" t="s">
        <v>156</v>
      </c>
      <c r="C2" s="48" t="s">
        <v>5</v>
      </c>
      <c r="D2" s="48" t="s">
        <v>157</v>
      </c>
      <c r="E2" s="50" t="s">
        <v>166</v>
      </c>
      <c r="F2"/>
      <c r="G2"/>
      <c r="H2" s="3" t="s">
        <v>89</v>
      </c>
      <c r="L2" s="3" t="s">
        <v>167</v>
      </c>
    </row>
    <row r="3" spans="1:12" ht="63" customHeight="1" x14ac:dyDescent="0.25">
      <c r="A3" s="93">
        <v>1</v>
      </c>
      <c r="B3" s="89" t="s">
        <v>168</v>
      </c>
      <c r="C3" s="90" t="s">
        <v>169</v>
      </c>
      <c r="D3" s="90">
        <v>1000</v>
      </c>
      <c r="E3" s="83" cm="1">
        <f t="array" aca="1" ref="E3" ca="1">IF(COUNTA(A:A)&lt;3,"",IF(AND($A1&lt;&gt;"",A2=""),"_______________________________",IF($E2="_______________________________","RESPONSÁVEL PELA ELABORAÇÃO",IFERROR(INDIRECT("'"&amp;A3&amp;"'"&amp;"!"&amp;IF($E$2="VALOR MÉDIO (UNITÁRIO)","A5",IF($E$2="MEDIANA (UNITÁRIO)","B5",IF($E$2="MÉDIA SANEADA (UNITÁRIO)","D5","")))),""))))</f>
        <v>5.9033333333333342</v>
      </c>
      <c r="G3" s="94"/>
    </row>
    <row r="4" spans="1:12" ht="63" customHeight="1" x14ac:dyDescent="0.25">
      <c r="A4" s="93">
        <v>2</v>
      </c>
      <c r="B4" s="89" t="s">
        <v>170</v>
      </c>
      <c r="C4" s="90" t="s">
        <v>169</v>
      </c>
      <c r="D4" s="90">
        <v>1000</v>
      </c>
      <c r="E4" s="83" cm="1">
        <f t="array" aca="1" ref="E4" ca="1">IF(COUNTA(A:A)&lt;3,"",IF(AND($A2&lt;&gt;"",A3=""),"_______________________________",IF($E3="_______________________________","RESPONSÁVEL PELA ELABORAÇÃO",IFERROR(INDIRECT("'"&amp;A4&amp;"'"&amp;"!"&amp;IF($E$2="VALOR MÉDIO (UNITÁRIO)","A5",IF($E$2="MEDIANA (UNITÁRIO)","B5",IF($E$2="MÉDIA SANEADA (UNITÁRIO)","D5","")))),""))))</f>
        <v>6.0257142857142858</v>
      </c>
      <c r="G4" s="94"/>
      <c r="K4" s="85"/>
    </row>
    <row r="5" spans="1:12" ht="63" customHeight="1" x14ac:dyDescent="0.25">
      <c r="A5" s="93">
        <v>3</v>
      </c>
      <c r="B5" s="89" t="s">
        <v>171</v>
      </c>
      <c r="C5" s="90" t="s">
        <v>169</v>
      </c>
      <c r="D5" s="90">
        <v>1000</v>
      </c>
      <c r="E5" s="83" cm="1">
        <f t="array" aca="1" ref="E5" ca="1">IF(COUNTA(A:A)&lt;3,"",IF(AND($A3&lt;&gt;"",A4=""),"_______________________________",IF($E4="_______________________________","RESPONSÁVEL PELA ELABORAÇÃO",IFERROR(INDIRECT("'"&amp;A5&amp;"'"&amp;"!"&amp;IF($E$2="VALOR MÉDIO (UNITÁRIO)","A5",IF($E$2="MEDIANA (UNITÁRIO)","B5",IF($E$2="MÉDIA SANEADA (UNITÁRIO)","D5","")))),""))))</f>
        <v>6.0166666666666666</v>
      </c>
      <c r="G5" s="94"/>
    </row>
    <row r="6" spans="1:12" ht="63" customHeight="1" x14ac:dyDescent="0.25">
      <c r="A6" s="93">
        <v>4</v>
      </c>
      <c r="B6" s="89" t="s">
        <v>172</v>
      </c>
      <c r="C6" s="90" t="s">
        <v>169</v>
      </c>
      <c r="D6" s="90">
        <v>1000</v>
      </c>
      <c r="E6" s="83" cm="1">
        <f t="array" aca="1" ref="E6" ca="1">IF(COUNTA(A:A)&lt;3,"",IF(AND($A4&lt;&gt;"",A5=""),"_______________________________",IF($E5="_______________________________","RESPONSÁVEL PELA ELABORAÇÃO",IFERROR(INDIRECT("'"&amp;A6&amp;"'"&amp;"!"&amp;IF($E$2="VALOR MÉDIO (UNITÁRIO)","A5",IF($E$2="MEDIANA (UNITÁRIO)","B5",IF($E$2="MÉDIA SANEADA (UNITÁRIO)","D5","")))),""))))</f>
        <v>2.9874999999999998</v>
      </c>
      <c r="G6" s="94"/>
    </row>
    <row r="7" spans="1:12" ht="63" customHeight="1" x14ac:dyDescent="0.25">
      <c r="A7" s="84"/>
      <c r="B7" s="89"/>
      <c r="C7" s="90"/>
      <c r="D7" s="90"/>
      <c r="E7" s="83" t="str" cm="1">
        <f t="array" aca="1" ref="E7" ca="1">IF(COUNTA(A:A)&lt;3,"",IF(AND($A5&lt;&gt;"",A6=""),"_______________________________",IF($E6="_______________________________","RESPONSÁVEL PELA ELABORAÇÃO",IFERROR(INDIRECT("'"&amp;A7&amp;"'"&amp;"!"&amp;IF($E$2="VALOR MÉDIO (UNITÁRIO)","A5",IF($E$2="MEDIANA (UNITÁRIO)","B5",IF($E$2="MÉDIA SANEADA (UNITÁRIO)","D5","")))),""))))</f>
        <v/>
      </c>
      <c r="K7" s="85"/>
    </row>
    <row r="8" spans="1:12" ht="63" customHeight="1" x14ac:dyDescent="0.25">
      <c r="A8" s="84"/>
      <c r="B8" s="89"/>
      <c r="C8" s="90"/>
      <c r="D8" s="90"/>
      <c r="E8" s="83" t="str" cm="1">
        <f t="array" aca="1" ref="E8" ca="1">IF(COUNTA(A:A)&lt;3,"",IF(AND($A6&lt;&gt;"",A7=""),"_______________________________",IF($E7="_______________________________","RESPONSÁVEL PELA ELABORAÇÃO",IFERROR(INDIRECT("'"&amp;A8&amp;"'"&amp;"!"&amp;IF($E$2="VALOR MÉDIO (UNITÁRIO)","A5",IF($E$2="MEDIANA (UNITÁRIO)","B5",IF($E$2="MÉDIA SANEADA (UNITÁRIO)","D5","")))),""))))</f>
        <v>_______________________________</v>
      </c>
    </row>
    <row r="9" spans="1:12" ht="63" customHeight="1" x14ac:dyDescent="0.25">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RESPONSÁVEL PELA ELABORAÇÃO</v>
      </c>
    </row>
    <row r="10" spans="1:12" ht="63" customHeight="1" x14ac:dyDescent="0.25">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
      </c>
      <c r="K10" s="85"/>
    </row>
    <row r="11" spans="1:12" ht="63" customHeight="1" x14ac:dyDescent="0.25">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
      </c>
    </row>
    <row r="12" spans="1:12" ht="63" customHeight="1" x14ac:dyDescent="0.25">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row>
    <row r="13" spans="1:12" ht="63" customHeight="1" x14ac:dyDescent="0.25">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c r="K13" s="85"/>
    </row>
    <row r="14" spans="1:12" ht="63" customHeight="1" x14ac:dyDescent="0.25">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25">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row>
    <row r="16" spans="1:12" ht="63" customHeight="1" x14ac:dyDescent="0.25">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c r="K16" s="85"/>
    </row>
    <row r="17" spans="1:5" ht="63" customHeight="1" x14ac:dyDescent="0.25">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5" ht="63" customHeight="1" x14ac:dyDescent="0.25">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row>
    <row r="19" spans="1:5" ht="63" customHeight="1" x14ac:dyDescent="0.25">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5" ht="63" customHeight="1" x14ac:dyDescent="0.25">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5" ht="63" customHeight="1" x14ac:dyDescent="0.25">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5" ht="63" customHeight="1" x14ac:dyDescent="0.25">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5" ht="63" customHeight="1" x14ac:dyDescent="0.25">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5" ht="63" customHeight="1" x14ac:dyDescent="0.25">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5" ht="63" customHeight="1" x14ac:dyDescent="0.25">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5" ht="63" customHeight="1" x14ac:dyDescent="0.25">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5" ht="63" customHeight="1" x14ac:dyDescent="0.25">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5" ht="63" customHeight="1" x14ac:dyDescent="0.25">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5" ht="63" customHeight="1" x14ac:dyDescent="0.25">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5" ht="63" customHeight="1" x14ac:dyDescent="0.25">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5" ht="63" customHeight="1" x14ac:dyDescent="0.25">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5" ht="63" customHeight="1" x14ac:dyDescent="0.25">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4"/>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25">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25">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25">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25">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29" priority="23">
      <formula>$B3&lt;&gt;""</formula>
    </cfRule>
  </conditionalFormatting>
  <conditionalFormatting sqref="E3:E2292">
    <cfRule type="expression" dxfId="28" priority="36">
      <formula>#REF!&lt;&gt;""</formula>
    </cfRule>
  </conditionalFormatting>
  <conditionalFormatting sqref="E3:E9998">
    <cfRule type="expression" dxfId="27" priority="5">
      <formula>$E1048575="RESPONSÁVEL PELA ELABORAÇÃO"</formula>
    </cfRule>
    <cfRule type="expression" dxfId="26" priority="6">
      <formula>$E3="_______________________________"</formula>
    </cfRule>
  </conditionalFormatting>
  <conditionalFormatting sqref="E5">
    <cfRule type="expression" dxfId="25" priority="50">
      <formula>#REF!="RESPONSÁVEL PELA ELABORAÇÃO"</formula>
    </cfRule>
    <cfRule type="expression" dxfId="24" priority="51">
      <formula>$E5="_______________________________"</formula>
    </cfRule>
  </conditionalFormatting>
  <conditionalFormatting sqref="E3:E6">
    <cfRule type="expression" dxfId="23" priority="54">
      <formula>#REF!="RESPONSÁVEL PELA ELABORAÇÃO"</formula>
    </cfRule>
    <cfRule type="expression" dxfId="22" priority="55">
      <formula>$E3="_______________________________"</formula>
    </cfRule>
  </conditionalFormatting>
  <conditionalFormatting sqref="E2">
    <cfRule type="expression" dxfId="21" priority="58">
      <formula>$E1048572="RESPONSÁVEL PELA ELABORAÇÃO"</formula>
    </cfRule>
    <cfRule type="expression" dxfId="20" priority="59">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9CFB761D-0CA9-48A8-B4D5-B473C56D2A74}"/>
    <hyperlink ref="A4" location="#'2'!A2" display="2" xr:uid="{3F685F44-415A-4447-BCD5-D269BA1F8DFD}"/>
    <hyperlink ref="A5" location="#'3'!A2" display="3" xr:uid="{9109EF45-BF49-4D24-91FE-E6C71DF72E4E}"/>
    <hyperlink ref="A6" location="#'4'!A2" display="4" xr:uid="{FF78CB53-71C6-452F-899E-3AA2F636BA6D}"/>
  </hyperlinks>
  <pageMargins left="0.51181102362204722" right="0.51181102362204722" top="0.78740157480314965" bottom="0.78740157480314965" header="0.31496062992125984" footer="0.31496062992125984"/>
  <pageSetup paperSize="9" scale="93"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8BA4-4073-4212-904C-51C462859BF1}">
  <sheetPr codeName="Planilha39">
    <pageSetUpPr fitToPage="1"/>
  </sheetPr>
  <dimension ref="A1:S31"/>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1"/>
      <c r="C1" s="132"/>
      <c r="D1" s="133"/>
      <c r="E1" s="9"/>
      <c r="F1" s="2"/>
      <c r="G1" s="1"/>
      <c r="H1" s="2"/>
      <c r="I1" s="2"/>
      <c r="J1" s="2"/>
      <c r="K1" s="3"/>
      <c r="M1" s="3"/>
      <c r="N1" s="3"/>
    </row>
    <row r="2" spans="1:19" s="26" customFormat="1" ht="27" customHeight="1" x14ac:dyDescent="0.25">
      <c r="A2" s="70" t="s">
        <v>1</v>
      </c>
      <c r="B2" s="134"/>
      <c r="C2" s="135"/>
      <c r="D2" s="136"/>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7" t="s">
        <v>159</v>
      </c>
      <c r="C4" s="137"/>
      <c r="D4" s="137" t="s">
        <v>160</v>
      </c>
      <c r="E4" s="137"/>
      <c r="F4" s="7"/>
      <c r="H4" s="7"/>
      <c r="I4" s="7"/>
      <c r="J4" s="2"/>
      <c r="Q4" s="5"/>
      <c r="R4" s="5"/>
      <c r="S4" s="5"/>
    </row>
    <row r="5" spans="1:19" ht="25.15" customHeight="1" x14ac:dyDescent="0.25">
      <c r="A5" s="87">
        <f>IFERROR(AVERAGE(B7:B1048576),0)</f>
        <v>0</v>
      </c>
      <c r="B5" s="138">
        <f>IFERROR(MEDIAN(B7:B1048576),0)</f>
        <v>0</v>
      </c>
      <c r="C5" s="138"/>
      <c r="D5" s="138">
        <f>IFERROR(AVERAGEIFS(B7:B1048576,B7:B1048576,"&lt;"&amp;(A5+IFERROR(_xlfn.STDEV.S(B7:B1048576),0)),B7:B1048576,"&gt;"&amp;(A5-IFERROR(_xlfn.STDEV.S(B7:B1048576),0))),0)</f>
        <v>0</v>
      </c>
      <c r="E5" s="138"/>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65" customFormat="1" ht="40.15" customHeight="1" x14ac:dyDescent="0.3">
      <c r="A22" s="78" t="s">
        <v>9</v>
      </c>
      <c r="B22" s="79"/>
      <c r="C22" s="79"/>
      <c r="D22" s="80"/>
      <c r="E22" s="80"/>
      <c r="F22" s="81"/>
      <c r="G22" s="64"/>
      <c r="H22" s="64"/>
      <c r="I22" s="64"/>
      <c r="J22" s="64"/>
      <c r="L22" s="82"/>
      <c r="Q22" s="66"/>
      <c r="R22" s="66"/>
      <c r="S22" s="66"/>
    </row>
    <row r="23" spans="1:19" s="61" customFormat="1" ht="34.9" customHeight="1" x14ac:dyDescent="0.25">
      <c r="A23" s="58" t="s">
        <v>165</v>
      </c>
      <c r="B23" s="60" t="s">
        <v>4</v>
      </c>
      <c r="C23" s="59" t="s">
        <v>164</v>
      </c>
      <c r="D23" s="60" t="s">
        <v>152</v>
      </c>
      <c r="E23" s="127" t="s">
        <v>21</v>
      </c>
      <c r="F23" s="128"/>
      <c r="G23" s="68"/>
      <c r="H23" s="68"/>
      <c r="I23" s="68"/>
      <c r="J23" s="68"/>
      <c r="M23" s="62"/>
      <c r="N23" s="62"/>
      <c r="Q23" s="63"/>
      <c r="R23" s="63"/>
      <c r="S23" s="63"/>
    </row>
    <row r="24" spans="1:19" s="33" customFormat="1" ht="54" customHeight="1" x14ac:dyDescent="0.35">
      <c r="A24" s="36"/>
      <c r="B24" s="51"/>
      <c r="C24" s="67"/>
      <c r="D24" s="77"/>
      <c r="E24" s="129"/>
      <c r="F24" s="130"/>
      <c r="G24" s="32"/>
      <c r="H24" s="32"/>
      <c r="I24" s="32"/>
      <c r="J24" s="32"/>
      <c r="L24" s="75"/>
      <c r="M24" s="35"/>
      <c r="N24" s="35"/>
      <c r="Q24" s="34"/>
      <c r="R24" s="34"/>
      <c r="S24" s="34"/>
    </row>
    <row r="25" spans="1:19" s="33" customFormat="1" ht="54" customHeight="1" x14ac:dyDescent="0.35">
      <c r="A25" s="36"/>
      <c r="B25" s="51"/>
      <c r="C25" s="67"/>
      <c r="D25" s="77"/>
      <c r="E25" s="129"/>
      <c r="F25" s="130"/>
      <c r="G25" s="32"/>
      <c r="H25" s="32"/>
      <c r="I25" s="32"/>
      <c r="J25" s="32"/>
      <c r="L25" s="75"/>
      <c r="M25" s="35"/>
      <c r="N25" s="35"/>
      <c r="Q25" s="34"/>
      <c r="R25" s="34"/>
      <c r="S25" s="34"/>
    </row>
    <row r="26" spans="1:19" s="33" customFormat="1" ht="54" customHeight="1" x14ac:dyDescent="0.35">
      <c r="A26" s="36"/>
      <c r="B26" s="51"/>
      <c r="C26" s="67"/>
      <c r="D26" s="77"/>
      <c r="E26" s="129"/>
      <c r="F26" s="130"/>
      <c r="G26" s="32"/>
      <c r="H26" s="32"/>
      <c r="I26" s="32"/>
      <c r="J26" s="32"/>
      <c r="L26" s="75"/>
      <c r="M26" s="35"/>
      <c r="N26" s="35"/>
      <c r="Q26" s="34"/>
      <c r="R26" s="34"/>
      <c r="S26" s="34"/>
    </row>
    <row r="27" spans="1:19" s="33" customFormat="1" ht="54" customHeight="1" x14ac:dyDescent="0.35">
      <c r="A27" s="36"/>
      <c r="B27" s="51"/>
      <c r="C27" s="67"/>
      <c r="D27" s="77"/>
      <c r="E27" s="129"/>
      <c r="F27" s="130"/>
      <c r="G27" s="32"/>
      <c r="H27" s="32"/>
      <c r="I27" s="32"/>
      <c r="J27" s="32"/>
      <c r="L27" s="75"/>
      <c r="M27" s="35"/>
      <c r="N27" s="35"/>
      <c r="Q27" s="34"/>
      <c r="R27" s="34"/>
      <c r="S27" s="34"/>
    </row>
    <row r="28" spans="1:19" s="33" customFormat="1" ht="54" customHeight="1" x14ac:dyDescent="0.35">
      <c r="A28" s="36"/>
      <c r="B28" s="51"/>
      <c r="C28" s="67"/>
      <c r="D28" s="77"/>
      <c r="E28" s="129"/>
      <c r="F28" s="130"/>
      <c r="G28" s="32"/>
      <c r="H28" s="32"/>
      <c r="I28" s="32"/>
      <c r="J28" s="32"/>
      <c r="L28" s="75"/>
      <c r="M28" s="35"/>
      <c r="N28" s="35"/>
      <c r="Q28" s="34"/>
      <c r="R28" s="34"/>
      <c r="S28" s="34"/>
    </row>
    <row r="29" spans="1:19" ht="40.15" customHeight="1" x14ac:dyDescent="0.25">
      <c r="A29" s="72" t="s">
        <v>10</v>
      </c>
      <c r="B29" s="8"/>
      <c r="C29" s="71"/>
      <c r="D29" s="44"/>
      <c r="E29" s="45"/>
      <c r="F29" s="46"/>
      <c r="G29" s="6"/>
      <c r="H29" s="6"/>
      <c r="I29" s="6"/>
      <c r="J29" s="6"/>
      <c r="L29" s="4"/>
      <c r="M29" s="3"/>
      <c r="N29" s="3"/>
      <c r="Q29" s="5"/>
      <c r="R29" s="5"/>
      <c r="S29" s="5"/>
    </row>
    <row r="30" spans="1:19" s="29" customFormat="1" ht="34.9" customHeight="1" x14ac:dyDescent="0.3">
      <c r="A30" s="73" t="s">
        <v>11</v>
      </c>
      <c r="B30" s="74" t="s">
        <v>4</v>
      </c>
      <c r="C30" s="74" t="s">
        <v>12</v>
      </c>
      <c r="D30" s="122" t="s">
        <v>13</v>
      </c>
      <c r="E30" s="122"/>
      <c r="F30" s="123"/>
      <c r="G30" s="37"/>
      <c r="H30" s="37"/>
      <c r="I30" s="37"/>
      <c r="J30" s="37"/>
      <c r="L30" s="38"/>
      <c r="M30" s="30"/>
      <c r="N30" s="30"/>
      <c r="Q30" s="31"/>
      <c r="R30" s="31"/>
      <c r="S30" s="31"/>
    </row>
    <row r="31" spans="1:19" s="29" customFormat="1" ht="54" customHeight="1" x14ac:dyDescent="0.3">
      <c r="A31" s="39" t="s">
        <v>2</v>
      </c>
      <c r="B31" s="51"/>
      <c r="C31" s="52"/>
      <c r="D31" s="124"/>
      <c r="E31" s="125"/>
      <c r="F31" s="126"/>
      <c r="G31" s="37"/>
      <c r="H31" s="37"/>
      <c r="I31" s="37"/>
      <c r="J31" s="37"/>
      <c r="L31" s="38"/>
      <c r="M31" s="30"/>
      <c r="N31" s="30"/>
      <c r="Q31" s="31"/>
      <c r="R31" s="31"/>
      <c r="S31" s="31"/>
    </row>
  </sheetData>
  <mergeCells count="14">
    <mergeCell ref="B1:D1"/>
    <mergeCell ref="B2:D2"/>
    <mergeCell ref="B4:C4"/>
    <mergeCell ref="D4:E4"/>
    <mergeCell ref="B5:C5"/>
    <mergeCell ref="D5:E5"/>
    <mergeCell ref="D30:F30"/>
    <mergeCell ref="D31:F31"/>
    <mergeCell ref="E23:F23"/>
    <mergeCell ref="E24:F24"/>
    <mergeCell ref="E25:F25"/>
    <mergeCell ref="E26:F26"/>
    <mergeCell ref="E27:F27"/>
    <mergeCell ref="E28:F28"/>
  </mergeCells>
  <conditionalFormatting sqref="F1:F3 F8:F21">
    <cfRule type="expression" dxfId="19" priority="5">
      <formula>$F1="VALOR INCONSISTENTE"</formula>
    </cfRule>
  </conditionalFormatting>
  <conditionalFormatting sqref="A24:D28 G24:J28 A29:J49 A9:J23">
    <cfRule type="expression" dxfId="1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 priority="3">
      <formula>$F4="VALOR INCONSISTENTE"</formula>
    </cfRule>
  </conditionalFormatting>
  <conditionalFormatting sqref="E24:F24">
    <cfRule type="expression" dxfId="16"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15"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FF4FA-FBDB-4993-B104-5D68B8F901D0}">
  <sheetPr codeName="Planilha40">
    <pageSetUpPr fitToPage="1"/>
  </sheetPr>
  <dimension ref="A1:S21"/>
  <sheetViews>
    <sheetView showGridLines="0" zoomScale="80" zoomScaleNormal="80" workbookViewId="0">
      <pane ySplit="2" topLeftCell="A3"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1" t="s">
        <v>168</v>
      </c>
      <c r="C1" s="132"/>
      <c r="D1" s="133"/>
      <c r="E1" s="9"/>
      <c r="F1" s="2"/>
      <c r="G1" s="1"/>
      <c r="H1" s="2"/>
      <c r="I1" s="2"/>
      <c r="J1" s="2"/>
      <c r="K1" s="3"/>
      <c r="M1" s="3"/>
      <c r="N1" s="3"/>
    </row>
    <row r="2" spans="1:19" s="26" customFormat="1" ht="27" customHeight="1" x14ac:dyDescent="0.25">
      <c r="A2" s="70" t="s">
        <v>1</v>
      </c>
      <c r="B2" s="134" t="s">
        <v>169</v>
      </c>
      <c r="C2" s="135"/>
      <c r="D2" s="136"/>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7" t="s">
        <v>159</v>
      </c>
      <c r="C4" s="137"/>
      <c r="D4" s="137" t="s">
        <v>160</v>
      </c>
      <c r="E4" s="137"/>
      <c r="F4" s="7"/>
      <c r="H4" s="7"/>
      <c r="I4" s="7"/>
      <c r="J4" s="2"/>
      <c r="Q4" s="5"/>
      <c r="R4" s="5"/>
      <c r="S4" s="5"/>
    </row>
    <row r="5" spans="1:19" ht="25.15" customHeight="1" x14ac:dyDescent="0.25">
      <c r="A5" s="87">
        <f>IFERROR(AVERAGE(B7:B1048576),0)</f>
        <v>5.9033333333333342</v>
      </c>
      <c r="B5" s="138">
        <f>IFERROR(MEDIAN(B7:B1048576),0)</f>
        <v>5.94</v>
      </c>
      <c r="C5" s="138"/>
      <c r="D5" s="138">
        <f>IFERROR(AVERAGEIFS(B7:B1048576,B7:B1048576,"&lt;"&amp;(A5+IFERROR(_xlfn.STDEV.S(B7:B1048576),0)),B7:B1048576,"&gt;"&amp;(A5-IFERROR(_xlfn.STDEV.S(B7:B1048576),0))),0)</f>
        <v>5.9716666666666667</v>
      </c>
      <c r="E5" s="138"/>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176</v>
      </c>
      <c r="B9" s="51">
        <v>5.94</v>
      </c>
      <c r="C9" s="41" t="s">
        <v>173</v>
      </c>
      <c r="D9" s="41" t="s">
        <v>174</v>
      </c>
      <c r="E9" s="42">
        <v>17451459000104</v>
      </c>
      <c r="F9" s="40">
        <v>45567</v>
      </c>
      <c r="G9" s="69" t="s">
        <v>187</v>
      </c>
      <c r="H9" s="41">
        <v>21</v>
      </c>
      <c r="I9" s="41">
        <v>2024</v>
      </c>
      <c r="J9" s="43" t="s">
        <v>175</v>
      </c>
      <c r="L9" s="38"/>
      <c r="M9" s="30"/>
      <c r="N9" s="30"/>
      <c r="Q9" s="31"/>
      <c r="R9" s="31"/>
      <c r="S9" s="31"/>
    </row>
    <row r="10" spans="1:19" s="29" customFormat="1" ht="52.5" customHeight="1" x14ac:dyDescent="0.3">
      <c r="A10" s="36" t="s">
        <v>177</v>
      </c>
      <c r="B10" s="51">
        <v>6.02</v>
      </c>
      <c r="C10" s="41" t="s">
        <v>173</v>
      </c>
      <c r="D10" s="41" t="s">
        <v>174</v>
      </c>
      <c r="E10" s="42">
        <v>21250258000116</v>
      </c>
      <c r="F10" s="40">
        <v>45573</v>
      </c>
      <c r="G10" s="69" t="s">
        <v>188</v>
      </c>
      <c r="H10" s="41">
        <v>9</v>
      </c>
      <c r="I10" s="41">
        <v>2024</v>
      </c>
      <c r="J10" s="43" t="s">
        <v>181</v>
      </c>
      <c r="L10" s="38"/>
      <c r="M10" s="30"/>
      <c r="N10" s="30"/>
      <c r="Q10" s="31"/>
      <c r="R10" s="31"/>
      <c r="S10" s="31"/>
    </row>
    <row r="11" spans="1:19" s="29" customFormat="1" ht="52.5" customHeight="1" x14ac:dyDescent="0.3">
      <c r="A11" s="36" t="s">
        <v>177</v>
      </c>
      <c r="B11" s="51">
        <v>5.97</v>
      </c>
      <c r="C11" s="41" t="s">
        <v>169</v>
      </c>
      <c r="D11" s="41" t="s">
        <v>174</v>
      </c>
      <c r="E11" s="42">
        <v>32019032000125</v>
      </c>
      <c r="F11" s="40">
        <v>45559</v>
      </c>
      <c r="G11" s="69" t="s">
        <v>199</v>
      </c>
      <c r="H11" s="41">
        <v>18</v>
      </c>
      <c r="I11" s="41">
        <v>2024</v>
      </c>
      <c r="J11" s="43" t="s">
        <v>181</v>
      </c>
      <c r="L11" s="38"/>
      <c r="M11" s="30"/>
      <c r="N11" s="30"/>
      <c r="Q11" s="31"/>
      <c r="R11" s="31"/>
      <c r="S11" s="31"/>
    </row>
    <row r="12" spans="1:19" s="29" customFormat="1" ht="52.5" customHeight="1" x14ac:dyDescent="0.3">
      <c r="A12" s="36" t="s">
        <v>204</v>
      </c>
      <c r="B12" s="51">
        <v>6.12</v>
      </c>
      <c r="C12" s="41" t="s">
        <v>173</v>
      </c>
      <c r="D12" s="41" t="s">
        <v>174</v>
      </c>
      <c r="E12" s="42">
        <v>13453195000177</v>
      </c>
      <c r="F12" s="40">
        <v>45446</v>
      </c>
      <c r="G12" s="69" t="s">
        <v>205</v>
      </c>
      <c r="H12" s="41">
        <v>8</v>
      </c>
      <c r="I12" s="41">
        <v>2024</v>
      </c>
      <c r="J12" s="43" t="s">
        <v>181</v>
      </c>
      <c r="L12" s="38"/>
      <c r="M12" s="30"/>
      <c r="N12" s="30"/>
      <c r="Q12" s="31"/>
      <c r="R12" s="31"/>
      <c r="S12" s="31"/>
    </row>
    <row r="13" spans="1:19" s="29" customFormat="1" ht="52.5" customHeight="1" x14ac:dyDescent="0.3">
      <c r="A13" s="36" t="s">
        <v>200</v>
      </c>
      <c r="B13" s="51">
        <v>5.89</v>
      </c>
      <c r="C13" s="41" t="s">
        <v>173</v>
      </c>
      <c r="D13" s="41" t="s">
        <v>178</v>
      </c>
      <c r="E13" s="42">
        <v>22733202000185</v>
      </c>
      <c r="F13" s="40">
        <v>45587</v>
      </c>
      <c r="G13" s="69" t="s">
        <v>202</v>
      </c>
      <c r="H13" s="41" t="s">
        <v>203</v>
      </c>
      <c r="I13" s="41">
        <v>2024</v>
      </c>
      <c r="J13" s="43" t="s">
        <v>183</v>
      </c>
      <c r="L13" s="38"/>
      <c r="M13" s="30"/>
      <c r="N13" s="30"/>
      <c r="Q13" s="31"/>
      <c r="R13" s="31"/>
      <c r="S13" s="31"/>
    </row>
    <row r="14" spans="1:19" s="29" customFormat="1" ht="52.5" customHeight="1" x14ac:dyDescent="0.3">
      <c r="A14" s="36" t="s">
        <v>201</v>
      </c>
      <c r="B14" s="51">
        <v>5.47</v>
      </c>
      <c r="C14" s="41" t="s">
        <v>173</v>
      </c>
      <c r="D14" s="41" t="s">
        <v>174</v>
      </c>
      <c r="E14" s="42">
        <v>93489243009849</v>
      </c>
      <c r="F14" s="40">
        <v>45567</v>
      </c>
      <c r="G14" s="69" t="s">
        <v>191</v>
      </c>
      <c r="H14" s="41">
        <v>313</v>
      </c>
      <c r="I14" s="41">
        <v>2024</v>
      </c>
      <c r="J14" s="43" t="s">
        <v>175</v>
      </c>
      <c r="L14" s="38"/>
      <c r="M14" s="30"/>
      <c r="N14" s="30"/>
      <c r="Q14" s="31"/>
      <c r="R14" s="31"/>
      <c r="S14" s="31"/>
    </row>
    <row r="15" spans="1:19" s="29" customFormat="1" ht="52.5" customHeight="1" x14ac:dyDescent="0.3">
      <c r="A15" s="36" t="s">
        <v>182</v>
      </c>
      <c r="B15" s="51">
        <v>5.63</v>
      </c>
      <c r="C15" s="41" t="s">
        <v>173</v>
      </c>
      <c r="D15" s="41" t="s">
        <v>174</v>
      </c>
      <c r="E15" s="42">
        <v>7863349000104</v>
      </c>
      <c r="F15" s="40">
        <v>45569</v>
      </c>
      <c r="G15" s="69" t="s">
        <v>192</v>
      </c>
      <c r="H15" s="41">
        <v>22</v>
      </c>
      <c r="I15" s="41">
        <v>2024</v>
      </c>
      <c r="J15" s="43" t="s">
        <v>175</v>
      </c>
      <c r="L15" s="38"/>
      <c r="M15" s="30"/>
      <c r="N15" s="30"/>
      <c r="Q15" s="31"/>
      <c r="R15" s="31"/>
      <c r="S15" s="31"/>
    </row>
    <row r="16" spans="1:19" s="65" customFormat="1" ht="40.15" customHeight="1" x14ac:dyDescent="0.3">
      <c r="A16" s="78" t="s">
        <v>9</v>
      </c>
      <c r="B16" s="79"/>
      <c r="C16" s="79"/>
      <c r="D16" s="80"/>
      <c r="E16" s="80"/>
      <c r="F16" s="81"/>
      <c r="G16" s="64"/>
      <c r="H16" s="64"/>
      <c r="I16" s="64"/>
      <c r="J16" s="64"/>
      <c r="L16" s="82"/>
      <c r="Q16" s="66"/>
      <c r="R16" s="66"/>
      <c r="S16" s="66"/>
    </row>
    <row r="17" spans="1:19" s="61" customFormat="1" ht="34.9" customHeight="1" x14ac:dyDescent="0.25">
      <c r="A17" s="58" t="s">
        <v>165</v>
      </c>
      <c r="B17" s="60" t="s">
        <v>4</v>
      </c>
      <c r="C17" s="59" t="s">
        <v>164</v>
      </c>
      <c r="D17" s="60" t="s">
        <v>152</v>
      </c>
      <c r="E17" s="127" t="s">
        <v>21</v>
      </c>
      <c r="F17" s="128"/>
      <c r="G17" s="68"/>
      <c r="H17" s="68"/>
      <c r="I17" s="68"/>
      <c r="J17" s="68"/>
      <c r="M17" s="62"/>
      <c r="N17" s="62"/>
      <c r="Q17" s="63"/>
      <c r="R17" s="63"/>
      <c r="S17" s="63"/>
    </row>
    <row r="18" spans="1:19" ht="40.15" customHeight="1" x14ac:dyDescent="0.25">
      <c r="A18" s="72" t="s">
        <v>10</v>
      </c>
      <c r="B18" s="8"/>
      <c r="C18" s="71"/>
      <c r="D18" s="44"/>
      <c r="E18" s="45"/>
      <c r="F18" s="46"/>
      <c r="G18" s="6"/>
      <c r="H18" s="6"/>
      <c r="I18" s="6"/>
      <c r="J18" s="6"/>
      <c r="L18" s="4"/>
      <c r="M18" s="3"/>
      <c r="N18" s="3"/>
      <c r="Q18" s="5"/>
      <c r="R18" s="5"/>
      <c r="S18" s="5"/>
    </row>
    <row r="19" spans="1:19" s="29" customFormat="1" ht="34.9" customHeight="1" x14ac:dyDescent="0.3">
      <c r="A19" s="73" t="s">
        <v>11</v>
      </c>
      <c r="B19" s="74" t="s">
        <v>4</v>
      </c>
      <c r="C19" s="74" t="s">
        <v>12</v>
      </c>
      <c r="D19" s="122" t="s">
        <v>13</v>
      </c>
      <c r="E19" s="122"/>
      <c r="F19" s="123"/>
      <c r="G19" s="37"/>
      <c r="H19" s="37"/>
      <c r="I19" s="37"/>
      <c r="J19" s="37"/>
      <c r="L19" s="38"/>
      <c r="M19" s="30"/>
      <c r="N19" s="30"/>
      <c r="Q19" s="31"/>
      <c r="R19" s="31"/>
      <c r="S19" s="31"/>
    </row>
    <row r="20" spans="1:19" s="29" customFormat="1" ht="54" customHeight="1" x14ac:dyDescent="0.3">
      <c r="A20" s="39" t="s">
        <v>212</v>
      </c>
      <c r="B20" s="51">
        <v>6.2</v>
      </c>
      <c r="C20" s="52">
        <v>45637</v>
      </c>
      <c r="D20" s="124" t="s">
        <v>213</v>
      </c>
      <c r="E20" s="125"/>
      <c r="F20" s="126"/>
      <c r="G20" s="37"/>
      <c r="H20" s="37"/>
      <c r="I20" s="37"/>
      <c r="J20" s="37"/>
      <c r="L20" s="38"/>
      <c r="M20" s="30"/>
      <c r="N20" s="30"/>
      <c r="Q20" s="31"/>
      <c r="R20" s="31"/>
      <c r="S20" s="31"/>
    </row>
    <row r="21" spans="1:19" ht="34.9" customHeight="1" x14ac:dyDescent="0.25">
      <c r="A21" s="39" t="s">
        <v>215</v>
      </c>
      <c r="B21" s="51">
        <v>5.89</v>
      </c>
      <c r="C21" s="52">
        <v>45653</v>
      </c>
      <c r="D21" s="124" t="s">
        <v>213</v>
      </c>
      <c r="E21" s="125"/>
      <c r="F21" s="126"/>
      <c r="G21" s="139"/>
    </row>
  </sheetData>
  <mergeCells count="10">
    <mergeCell ref="D21:F21"/>
    <mergeCell ref="D19:F19"/>
    <mergeCell ref="D20:F20"/>
    <mergeCell ref="E17:F17"/>
    <mergeCell ref="B1:D1"/>
    <mergeCell ref="B2:D2"/>
    <mergeCell ref="B4:C4"/>
    <mergeCell ref="D4:E4"/>
    <mergeCell ref="B5:C5"/>
    <mergeCell ref="D5:E5"/>
  </mergeCells>
  <conditionalFormatting sqref="F1:F3 F8:F15">
    <cfRule type="expression" dxfId="14" priority="7">
      <formula>$F1="VALOR INCONSISTENTE"</formula>
    </cfRule>
  </conditionalFormatting>
  <conditionalFormatting sqref="A9:J13 A15:J37">
    <cfRule type="expression" dxfId="13" priority="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 priority="5">
      <formula>$F4="VALOR INCONSISTENTE"</formula>
    </cfRule>
  </conditionalFormatting>
  <conditionalFormatting sqref="A14:J14">
    <cfRule type="expression" dxfId="11" priority="1">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pageMargins left="0.7" right="0.7" top="0.75" bottom="0.75" header="0.3" footer="0.3"/>
  <pageSetup paperSize="9" scale="51"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6F2C2-C587-4485-8D88-AD014F422177}">
  <sheetPr codeName="Planilha41">
    <pageSetUpPr fitToPage="1"/>
  </sheetPr>
  <dimension ref="A1:S19"/>
  <sheetViews>
    <sheetView showGridLines="0" zoomScale="80" zoomScaleNormal="80" workbookViewId="0">
      <pane ySplit="2" topLeftCell="A12" activePane="bottomLeft" state="frozen"/>
      <selection pane="bottomLeft" activeCell="E21" sqref="E2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1" t="s">
        <v>170</v>
      </c>
      <c r="C1" s="132"/>
      <c r="D1" s="133"/>
      <c r="E1" s="9"/>
      <c r="F1" s="2"/>
      <c r="G1" s="1"/>
      <c r="H1" s="2"/>
      <c r="I1" s="2"/>
      <c r="J1" s="2"/>
      <c r="K1" s="3"/>
      <c r="M1" s="3"/>
      <c r="N1" s="3"/>
    </row>
    <row r="2" spans="1:19" s="26" customFormat="1" ht="27" customHeight="1" x14ac:dyDescent="0.25">
      <c r="A2" s="70" t="s">
        <v>1</v>
      </c>
      <c r="B2" s="134" t="s">
        <v>169</v>
      </c>
      <c r="C2" s="135"/>
      <c r="D2" s="136"/>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7" t="s">
        <v>159</v>
      </c>
      <c r="C4" s="137"/>
      <c r="D4" s="137" t="s">
        <v>160</v>
      </c>
      <c r="E4" s="137"/>
      <c r="F4" s="7"/>
      <c r="H4" s="7"/>
      <c r="I4" s="7"/>
      <c r="J4" s="2"/>
      <c r="Q4" s="5"/>
      <c r="R4" s="5"/>
      <c r="S4" s="5"/>
    </row>
    <row r="5" spans="1:19" ht="25.15" customHeight="1" x14ac:dyDescent="0.25">
      <c r="A5" s="87">
        <f>IFERROR(AVERAGE(B7:B1048576),0)</f>
        <v>6.0257142857142858</v>
      </c>
      <c r="B5" s="138">
        <f>IFERROR(MEDIAN(B7:B1048576),0)</f>
        <v>5.99</v>
      </c>
      <c r="C5" s="138"/>
      <c r="D5" s="138">
        <f>IFERROR(AVERAGEIFS(B7:B1048576,B7:B1048576,"&lt;"&amp;(A5+IFERROR(_xlfn.STDEV.S(B7:B1048576),0)),B7:B1048576,"&gt;"&amp;(A5-IFERROR(_xlfn.STDEV.S(B7:B1048576),0))),0)</f>
        <v>5.9680000000000009</v>
      </c>
      <c r="E5" s="138"/>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182</v>
      </c>
      <c r="B9" s="51">
        <v>5.97</v>
      </c>
      <c r="C9" s="41" t="s">
        <v>173</v>
      </c>
      <c r="D9" s="41" t="s">
        <v>174</v>
      </c>
      <c r="E9" s="42">
        <v>91789750000140</v>
      </c>
      <c r="F9" s="40">
        <v>45567</v>
      </c>
      <c r="G9" s="69" t="s">
        <v>194</v>
      </c>
      <c r="H9" s="41">
        <v>14</v>
      </c>
      <c r="I9" s="41">
        <v>2024</v>
      </c>
      <c r="J9" s="43" t="s">
        <v>175</v>
      </c>
      <c r="L9" s="38"/>
      <c r="M9" s="30"/>
      <c r="N9" s="30"/>
      <c r="Q9" s="31"/>
      <c r="R9" s="31"/>
      <c r="S9" s="31"/>
    </row>
    <row r="10" spans="1:19" s="29" customFormat="1" ht="52.5" customHeight="1" x14ac:dyDescent="0.3">
      <c r="A10" s="36" t="s">
        <v>206</v>
      </c>
      <c r="B10" s="51">
        <v>5.95</v>
      </c>
      <c r="C10" s="41" t="s">
        <v>169</v>
      </c>
      <c r="D10" s="41" t="s">
        <v>174</v>
      </c>
      <c r="E10" s="42">
        <v>3533920001135</v>
      </c>
      <c r="F10" s="40">
        <v>45569</v>
      </c>
      <c r="G10" s="69" t="s">
        <v>198</v>
      </c>
      <c r="H10" s="41">
        <v>18</v>
      </c>
      <c r="I10" s="41">
        <v>2024</v>
      </c>
      <c r="J10" s="43" t="s">
        <v>181</v>
      </c>
      <c r="L10" s="38"/>
      <c r="M10" s="30"/>
      <c r="N10" s="30"/>
      <c r="Q10" s="31"/>
      <c r="R10" s="31"/>
      <c r="S10" s="31"/>
    </row>
    <row r="11" spans="1:19" s="29" customFormat="1" ht="52.5" customHeight="1" x14ac:dyDescent="0.3">
      <c r="A11" s="36" t="s">
        <v>189</v>
      </c>
      <c r="B11" s="51">
        <v>6.17</v>
      </c>
      <c r="C11" s="41" t="s">
        <v>173</v>
      </c>
      <c r="D11" s="41" t="s">
        <v>174</v>
      </c>
      <c r="E11" s="42">
        <v>26669907000131</v>
      </c>
      <c r="F11" s="40">
        <v>45583</v>
      </c>
      <c r="G11" s="69" t="s">
        <v>190</v>
      </c>
      <c r="H11" s="41">
        <v>6</v>
      </c>
      <c r="I11" s="41">
        <v>2024</v>
      </c>
      <c r="J11" s="43" t="s">
        <v>181</v>
      </c>
      <c r="L11" s="38"/>
      <c r="M11" s="30"/>
      <c r="N11" s="30"/>
      <c r="Q11" s="31"/>
      <c r="R11" s="31"/>
      <c r="S11" s="31"/>
    </row>
    <row r="12" spans="1:19" s="29" customFormat="1" ht="52.5" customHeight="1" x14ac:dyDescent="0.3">
      <c r="A12" s="36" t="s">
        <v>180</v>
      </c>
      <c r="B12" s="51">
        <v>6.17</v>
      </c>
      <c r="C12" s="41" t="s">
        <v>173</v>
      </c>
      <c r="D12" s="41" t="s">
        <v>174</v>
      </c>
      <c r="E12" s="42">
        <v>7473735004411</v>
      </c>
      <c r="F12" s="40">
        <v>45568</v>
      </c>
      <c r="G12" s="69" t="s">
        <v>207</v>
      </c>
      <c r="H12" s="41">
        <v>9</v>
      </c>
      <c r="I12" s="41">
        <v>2024</v>
      </c>
      <c r="J12" s="43" t="s">
        <v>175</v>
      </c>
      <c r="L12" s="38"/>
      <c r="M12" s="30"/>
      <c r="N12" s="30"/>
      <c r="Q12" s="31"/>
      <c r="R12" s="31"/>
      <c r="S12" s="31"/>
    </row>
    <row r="13" spans="1:19" s="29" customFormat="1" ht="52.5" customHeight="1" x14ac:dyDescent="0.3">
      <c r="A13" s="36" t="s">
        <v>182</v>
      </c>
      <c r="B13" s="51">
        <v>5.93</v>
      </c>
      <c r="C13" s="41" t="s">
        <v>173</v>
      </c>
      <c r="D13" s="41" t="s">
        <v>174</v>
      </c>
      <c r="E13" s="42">
        <v>10641837000173</v>
      </c>
      <c r="F13" s="40">
        <v>45573</v>
      </c>
      <c r="G13" s="69" t="s">
        <v>188</v>
      </c>
      <c r="H13" s="41">
        <v>9</v>
      </c>
      <c r="I13" s="41">
        <v>2024</v>
      </c>
      <c r="J13" s="43" t="s">
        <v>181</v>
      </c>
      <c r="L13" s="38"/>
      <c r="M13" s="30"/>
      <c r="N13" s="30"/>
      <c r="Q13" s="31"/>
      <c r="R13" s="31"/>
      <c r="S13" s="31"/>
    </row>
    <row r="14" spans="1:19" s="65" customFormat="1" ht="40.15" customHeight="1" x14ac:dyDescent="0.3">
      <c r="A14" s="78" t="s">
        <v>9</v>
      </c>
      <c r="B14" s="79"/>
      <c r="C14" s="79"/>
      <c r="D14" s="80"/>
      <c r="E14" s="80"/>
      <c r="F14" s="81"/>
      <c r="G14" s="64"/>
      <c r="H14" s="64"/>
      <c r="I14" s="64"/>
      <c r="J14" s="64"/>
      <c r="L14" s="82"/>
      <c r="Q14" s="66"/>
      <c r="R14" s="66"/>
      <c r="S14" s="66"/>
    </row>
    <row r="15" spans="1:19" s="61" customFormat="1" ht="34.9" customHeight="1" x14ac:dyDescent="0.25">
      <c r="A15" s="58" t="s">
        <v>165</v>
      </c>
      <c r="B15" s="60" t="s">
        <v>4</v>
      </c>
      <c r="C15" s="59" t="s">
        <v>164</v>
      </c>
      <c r="D15" s="60" t="s">
        <v>152</v>
      </c>
      <c r="E15" s="127" t="s">
        <v>21</v>
      </c>
      <c r="F15" s="128"/>
      <c r="G15" s="68"/>
      <c r="H15" s="68"/>
      <c r="I15" s="68"/>
      <c r="J15" s="68"/>
      <c r="M15" s="62"/>
      <c r="N15" s="62"/>
      <c r="Q15" s="63"/>
      <c r="R15" s="63"/>
      <c r="S15" s="63"/>
    </row>
    <row r="16" spans="1:19" ht="40.15" customHeight="1" x14ac:dyDescent="0.25">
      <c r="A16" s="72" t="s">
        <v>10</v>
      </c>
      <c r="B16" s="8"/>
      <c r="C16" s="71"/>
      <c r="D16" s="44"/>
      <c r="E16" s="45"/>
      <c r="F16" s="46"/>
      <c r="G16" s="6"/>
      <c r="H16" s="6"/>
      <c r="I16" s="6"/>
      <c r="J16" s="6"/>
      <c r="L16" s="4"/>
      <c r="M16" s="3"/>
      <c r="N16" s="3"/>
      <c r="Q16" s="5"/>
      <c r="R16" s="5"/>
      <c r="S16" s="5"/>
    </row>
    <row r="17" spans="1:19" s="29" customFormat="1" ht="34.9" customHeight="1" x14ac:dyDescent="0.3">
      <c r="A17" s="73" t="s">
        <v>11</v>
      </c>
      <c r="B17" s="74" t="s">
        <v>4</v>
      </c>
      <c r="C17" s="74" t="s">
        <v>12</v>
      </c>
      <c r="D17" s="122" t="s">
        <v>13</v>
      </c>
      <c r="E17" s="122"/>
      <c r="F17" s="123"/>
      <c r="G17" s="37"/>
      <c r="H17" s="37"/>
      <c r="I17" s="37"/>
      <c r="J17" s="37"/>
      <c r="L17" s="38"/>
      <c r="M17" s="30"/>
      <c r="N17" s="30"/>
      <c r="Q17" s="31"/>
      <c r="R17" s="31"/>
      <c r="S17" s="31"/>
    </row>
    <row r="18" spans="1:19" s="29" customFormat="1" ht="54" customHeight="1" x14ac:dyDescent="0.3">
      <c r="A18" s="39" t="s">
        <v>212</v>
      </c>
      <c r="B18" s="51">
        <v>6</v>
      </c>
      <c r="C18" s="52">
        <v>45637</v>
      </c>
      <c r="D18" s="124" t="s">
        <v>214</v>
      </c>
      <c r="E18" s="125"/>
      <c r="F18" s="126"/>
      <c r="G18" s="37"/>
      <c r="H18" s="37"/>
      <c r="I18" s="37"/>
      <c r="J18" s="37"/>
      <c r="L18" s="38"/>
      <c r="M18" s="30"/>
      <c r="N18" s="30"/>
      <c r="Q18" s="31"/>
      <c r="R18" s="31"/>
      <c r="S18" s="31"/>
    </row>
    <row r="19" spans="1:19" ht="34.9" customHeight="1" x14ac:dyDescent="0.25">
      <c r="A19" s="39" t="s">
        <v>215</v>
      </c>
      <c r="B19" s="51">
        <v>5.99</v>
      </c>
      <c r="C19" s="52">
        <v>45653</v>
      </c>
      <c r="D19" s="124" t="s">
        <v>214</v>
      </c>
      <c r="E19" s="125"/>
      <c r="F19" s="126"/>
    </row>
  </sheetData>
  <mergeCells count="10">
    <mergeCell ref="D19:F19"/>
    <mergeCell ref="D17:F17"/>
    <mergeCell ref="D18:F18"/>
    <mergeCell ref="E15:F15"/>
    <mergeCell ref="B1:D1"/>
    <mergeCell ref="B2:D2"/>
    <mergeCell ref="B4:C4"/>
    <mergeCell ref="D4:E4"/>
    <mergeCell ref="B5:C5"/>
    <mergeCell ref="D5:E5"/>
  </mergeCells>
  <conditionalFormatting sqref="F1:F3 F8:F13">
    <cfRule type="expression" dxfId="10" priority="7">
      <formula>$F1="VALOR INCONSISTENTE"</formula>
    </cfRule>
  </conditionalFormatting>
  <conditionalFormatting sqref="A9:J9 A12:J35">
    <cfRule type="expression" dxfId="9" priority="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 priority="5">
      <formula>$F4="VALOR INCONSISTENTE"</formula>
    </cfRule>
  </conditionalFormatting>
  <conditionalFormatting sqref="A10:J11">
    <cfRule type="expression" dxfId="7" priority="2">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pageMargins left="0.7" right="0.7" top="0.75" bottom="0.75" header="0.3" footer="0.3"/>
  <pageSetup paperSize="9" scale="51"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75C26-8072-44D1-8F6F-B4E777DF32C1}">
  <sheetPr codeName="Planilha42">
    <pageSetUpPr fitToPage="1"/>
  </sheetPr>
  <dimension ref="A1:S18"/>
  <sheetViews>
    <sheetView showGridLines="0" zoomScale="80" zoomScaleNormal="80" workbookViewId="0">
      <pane ySplit="2" topLeftCell="A3" activePane="bottomLeft" state="frozen"/>
      <selection pane="bottomLeft" activeCell="E21" sqref="E2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1" t="s">
        <v>171</v>
      </c>
      <c r="C1" s="132"/>
      <c r="D1" s="133"/>
      <c r="E1" s="9"/>
      <c r="F1" s="2"/>
      <c r="G1" s="1"/>
      <c r="H1" s="2"/>
      <c r="I1" s="2"/>
      <c r="J1" s="2"/>
      <c r="K1" s="3"/>
      <c r="M1" s="3"/>
      <c r="N1" s="3"/>
    </row>
    <row r="2" spans="1:19" s="26" customFormat="1" ht="27" customHeight="1" x14ac:dyDescent="0.25">
      <c r="A2" s="70" t="s">
        <v>1</v>
      </c>
      <c r="B2" s="134" t="s">
        <v>169</v>
      </c>
      <c r="C2" s="135"/>
      <c r="D2" s="136"/>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7" t="s">
        <v>159</v>
      </c>
      <c r="C4" s="137"/>
      <c r="D4" s="137" t="s">
        <v>160</v>
      </c>
      <c r="E4" s="137"/>
      <c r="F4" s="7"/>
      <c r="H4" s="7"/>
      <c r="I4" s="7"/>
      <c r="J4" s="2"/>
      <c r="Q4" s="5"/>
      <c r="R4" s="5"/>
      <c r="S4" s="5"/>
    </row>
    <row r="5" spans="1:19" ht="25.15" customHeight="1" x14ac:dyDescent="0.25">
      <c r="A5" s="87">
        <f>IFERROR(AVERAGE(B7:B1048576),0)</f>
        <v>6.0166666666666666</v>
      </c>
      <c r="B5" s="138">
        <f>IFERROR(MEDIAN(B7:B1048576),0)</f>
        <v>5.9950000000000001</v>
      </c>
      <c r="C5" s="138"/>
      <c r="D5" s="138">
        <f>IFERROR(AVERAGEIFS(B7:B1048576,B7:B1048576,"&lt;"&amp;(A5+IFERROR(_xlfn.STDEV.S(B7:B1048576),0)),B7:B1048576,"&gt;"&amp;(A5-IFERROR(_xlfn.STDEV.S(B7:B1048576),0))),0)</f>
        <v>6.0966666666666667</v>
      </c>
      <c r="E5" s="138"/>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208</v>
      </c>
      <c r="B9" s="51">
        <v>6</v>
      </c>
      <c r="C9" s="41" t="s">
        <v>173</v>
      </c>
      <c r="D9" s="41" t="s">
        <v>174</v>
      </c>
      <c r="E9" s="42">
        <v>17451459000104</v>
      </c>
      <c r="F9" s="40">
        <v>45567</v>
      </c>
      <c r="G9" s="69" t="s">
        <v>187</v>
      </c>
      <c r="H9" s="41">
        <v>21</v>
      </c>
      <c r="I9" s="41">
        <v>2024</v>
      </c>
      <c r="J9" s="43" t="s">
        <v>175</v>
      </c>
      <c r="L9" s="38"/>
      <c r="M9" s="30"/>
      <c r="N9" s="30"/>
      <c r="Q9" s="31"/>
      <c r="R9" s="31"/>
      <c r="S9" s="31"/>
    </row>
    <row r="10" spans="1:19" s="29" customFormat="1" ht="52.5" customHeight="1" x14ac:dyDescent="0.3">
      <c r="A10" s="36" t="s">
        <v>185</v>
      </c>
      <c r="B10" s="51">
        <v>5.7</v>
      </c>
      <c r="C10" s="41" t="s">
        <v>173</v>
      </c>
      <c r="D10" s="41" t="s">
        <v>174</v>
      </c>
      <c r="E10" s="42">
        <v>804430000166</v>
      </c>
      <c r="F10" s="40">
        <v>45569</v>
      </c>
      <c r="G10" s="69" t="s">
        <v>192</v>
      </c>
      <c r="H10" s="41">
        <v>22</v>
      </c>
      <c r="I10" s="41">
        <v>2024</v>
      </c>
      <c r="J10" s="43" t="s">
        <v>175</v>
      </c>
      <c r="L10" s="38"/>
      <c r="M10" s="30"/>
      <c r="N10" s="30"/>
      <c r="Q10" s="31"/>
      <c r="R10" s="31"/>
      <c r="S10" s="31"/>
    </row>
    <row r="11" spans="1:19" s="29" customFormat="1" ht="52.5" customHeight="1" x14ac:dyDescent="0.3">
      <c r="A11" s="36" t="s">
        <v>184</v>
      </c>
      <c r="B11" s="51">
        <v>6.43</v>
      </c>
      <c r="C11" s="41" t="s">
        <v>169</v>
      </c>
      <c r="D11" s="41" t="s">
        <v>174</v>
      </c>
      <c r="E11" s="42">
        <v>7272704000162</v>
      </c>
      <c r="F11" s="40">
        <v>45574</v>
      </c>
      <c r="G11" s="69" t="s">
        <v>186</v>
      </c>
      <c r="H11" s="41">
        <v>21</v>
      </c>
      <c r="I11" s="41">
        <v>2024</v>
      </c>
      <c r="J11" s="43" t="s">
        <v>181</v>
      </c>
      <c r="L11" s="38"/>
      <c r="M11" s="30"/>
      <c r="N11" s="30"/>
      <c r="Q11" s="31"/>
      <c r="R11" s="31"/>
      <c r="S11" s="31"/>
    </row>
    <row r="12" spans="1:19" s="29" customFormat="1" ht="52.5" customHeight="1" x14ac:dyDescent="0.3">
      <c r="A12" s="36" t="s">
        <v>209</v>
      </c>
      <c r="B12" s="51">
        <v>5.68</v>
      </c>
      <c r="C12" s="41" t="s">
        <v>173</v>
      </c>
      <c r="D12" s="41" t="s">
        <v>174</v>
      </c>
      <c r="E12" s="42">
        <v>7473735004411</v>
      </c>
      <c r="F12" s="40">
        <v>45568</v>
      </c>
      <c r="G12" s="69" t="s">
        <v>207</v>
      </c>
      <c r="H12" s="41">
        <v>9</v>
      </c>
      <c r="I12" s="41">
        <v>2024</v>
      </c>
      <c r="J12" s="43" t="s">
        <v>175</v>
      </c>
      <c r="L12" s="38"/>
      <c r="M12" s="30"/>
      <c r="N12" s="30"/>
      <c r="Q12" s="31"/>
      <c r="R12" s="31"/>
      <c r="S12" s="31"/>
    </row>
    <row r="13" spans="1:19" s="65" customFormat="1" ht="40.15" customHeight="1" x14ac:dyDescent="0.3">
      <c r="A13" s="78" t="s">
        <v>9</v>
      </c>
      <c r="B13" s="79"/>
      <c r="C13" s="79"/>
      <c r="D13" s="80"/>
      <c r="E13" s="80"/>
      <c r="F13" s="81"/>
      <c r="G13" s="64"/>
      <c r="H13" s="64"/>
      <c r="I13" s="64"/>
      <c r="J13" s="64"/>
      <c r="L13" s="82"/>
      <c r="Q13" s="66"/>
      <c r="R13" s="66"/>
      <c r="S13" s="66"/>
    </row>
    <row r="14" spans="1:19" s="61" customFormat="1" ht="34.9" customHeight="1" x14ac:dyDescent="0.25">
      <c r="A14" s="58" t="s">
        <v>165</v>
      </c>
      <c r="B14" s="60" t="s">
        <v>4</v>
      </c>
      <c r="C14" s="59" t="s">
        <v>164</v>
      </c>
      <c r="D14" s="60" t="s">
        <v>152</v>
      </c>
      <c r="E14" s="127" t="s">
        <v>21</v>
      </c>
      <c r="F14" s="128"/>
      <c r="G14" s="68"/>
      <c r="H14" s="68"/>
      <c r="I14" s="68"/>
      <c r="J14" s="68"/>
      <c r="M14" s="62"/>
      <c r="N14" s="62"/>
      <c r="Q14" s="63"/>
      <c r="R14" s="63"/>
      <c r="S14" s="63"/>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22" t="s">
        <v>13</v>
      </c>
      <c r="E16" s="122"/>
      <c r="F16" s="123"/>
      <c r="G16" s="37"/>
      <c r="H16" s="37"/>
      <c r="I16" s="37"/>
      <c r="J16" s="37"/>
      <c r="L16" s="38"/>
      <c r="M16" s="30"/>
      <c r="N16" s="30"/>
      <c r="Q16" s="31"/>
      <c r="R16" s="31"/>
      <c r="S16" s="31"/>
    </row>
    <row r="17" spans="1:19" s="29" customFormat="1" ht="54" customHeight="1" x14ac:dyDescent="0.3">
      <c r="A17" s="39" t="s">
        <v>212</v>
      </c>
      <c r="B17" s="51">
        <v>6.3</v>
      </c>
      <c r="C17" s="52">
        <v>45637</v>
      </c>
      <c r="D17" s="124" t="s">
        <v>213</v>
      </c>
      <c r="E17" s="125"/>
      <c r="F17" s="126"/>
      <c r="G17" s="37"/>
      <c r="H17" s="37"/>
      <c r="I17" s="37"/>
      <c r="J17" s="37"/>
      <c r="L17" s="38"/>
      <c r="M17" s="30"/>
      <c r="N17" s="30"/>
      <c r="Q17" s="31"/>
      <c r="R17" s="31"/>
      <c r="S17" s="31"/>
    </row>
    <row r="18" spans="1:19" ht="34.9" customHeight="1" x14ac:dyDescent="0.25">
      <c r="A18" s="39" t="s">
        <v>215</v>
      </c>
      <c r="B18" s="51">
        <v>5.99</v>
      </c>
      <c r="C18" s="52">
        <v>45653</v>
      </c>
      <c r="D18" s="124" t="s">
        <v>213</v>
      </c>
      <c r="E18" s="125"/>
      <c r="F18" s="126"/>
    </row>
  </sheetData>
  <mergeCells count="10">
    <mergeCell ref="D18:F18"/>
    <mergeCell ref="D16:F16"/>
    <mergeCell ref="D17:F17"/>
    <mergeCell ref="E14:F14"/>
    <mergeCell ref="B1:D1"/>
    <mergeCell ref="B2:D2"/>
    <mergeCell ref="B4:C4"/>
    <mergeCell ref="D4:E4"/>
    <mergeCell ref="B5:C5"/>
    <mergeCell ref="D5:E5"/>
  </mergeCells>
  <conditionalFormatting sqref="F1:F3 F8:F12">
    <cfRule type="expression" dxfId="6" priority="5">
      <formula>$F1="VALOR INCONSISTENTE"</formula>
    </cfRule>
  </conditionalFormatting>
  <conditionalFormatting sqref="A9:J34">
    <cfRule type="expression" dxfId="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 priority="3">
      <formula>$F4="VALOR INCONSISTENTE"</formula>
    </cfRule>
  </conditionalFormatting>
  <pageMargins left="0.7" right="0.7" top="0.75" bottom="0.75" header="0.3" footer="0.3"/>
  <pageSetup paperSize="9" scale="51"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8209D-6B82-4683-A24A-B6F7C9C052AA}">
  <sheetPr codeName="Planilha43">
    <pageSetUpPr fitToPage="1"/>
  </sheetPr>
  <dimension ref="A1:S17"/>
  <sheetViews>
    <sheetView showGridLines="0" tabSelected="1" zoomScale="80" zoomScaleNormal="80" workbookViewId="0">
      <pane ySplit="2" topLeftCell="A3" activePane="bottomLeft" state="frozen"/>
      <selection pane="bottomLeft" activeCell="A17" sqref="A17"/>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1" t="s">
        <v>172</v>
      </c>
      <c r="C1" s="132"/>
      <c r="D1" s="133"/>
      <c r="E1" s="9"/>
      <c r="F1" s="2"/>
      <c r="G1" s="1"/>
      <c r="H1" s="2"/>
      <c r="I1" s="2"/>
      <c r="J1" s="2"/>
      <c r="K1" s="3"/>
      <c r="M1" s="3"/>
      <c r="N1" s="3"/>
    </row>
    <row r="2" spans="1:19" s="26" customFormat="1" ht="27" customHeight="1" x14ac:dyDescent="0.25">
      <c r="A2" s="70" t="s">
        <v>1</v>
      </c>
      <c r="B2" s="134" t="s">
        <v>169</v>
      </c>
      <c r="C2" s="135"/>
      <c r="D2" s="136"/>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7" t="s">
        <v>159</v>
      </c>
      <c r="C4" s="137"/>
      <c r="D4" s="137" t="s">
        <v>160</v>
      </c>
      <c r="E4" s="137"/>
      <c r="F4" s="7"/>
      <c r="H4" s="7"/>
      <c r="I4" s="7"/>
      <c r="J4" s="2"/>
      <c r="Q4" s="5"/>
      <c r="R4" s="5"/>
      <c r="S4" s="5"/>
    </row>
    <row r="5" spans="1:19" ht="25.15" customHeight="1" x14ac:dyDescent="0.25">
      <c r="A5" s="87">
        <f>IFERROR(AVERAGE(B7:B1048576),0)</f>
        <v>2.9874999999999998</v>
      </c>
      <c r="B5" s="138">
        <f>IFERROR(MEDIAN(B7:B1048576),0)</f>
        <v>2.96</v>
      </c>
      <c r="C5" s="138"/>
      <c r="D5" s="138">
        <f>IFERROR(AVERAGEIFS(B7:B1048576,B7:B1048576,"&lt;"&amp;(A5+IFERROR(_xlfn.STDEV.S(B7:B1048576),0)),B7:B1048576,"&gt;"&amp;(A5-IFERROR(_xlfn.STDEV.S(B7:B1048576),0))),0)</f>
        <v>2.9333333333333331</v>
      </c>
      <c r="E5" s="138"/>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193</v>
      </c>
      <c r="B9" s="51">
        <v>2.89</v>
      </c>
      <c r="C9" s="41" t="s">
        <v>173</v>
      </c>
      <c r="D9" s="41" t="s">
        <v>174</v>
      </c>
      <c r="E9" s="42">
        <v>19297487000144</v>
      </c>
      <c r="F9" s="40">
        <v>45567</v>
      </c>
      <c r="G9" s="69" t="s">
        <v>194</v>
      </c>
      <c r="H9" s="41">
        <v>14</v>
      </c>
      <c r="I9" s="41">
        <v>2024</v>
      </c>
      <c r="J9" s="43" t="s">
        <v>175</v>
      </c>
      <c r="L9" s="38"/>
      <c r="M9" s="30"/>
      <c r="N9" s="30"/>
      <c r="Q9" s="31"/>
      <c r="R9" s="31"/>
      <c r="S9" s="31"/>
    </row>
    <row r="10" spans="1:19" s="29" customFormat="1" ht="52.5" customHeight="1" x14ac:dyDescent="0.3">
      <c r="A10" s="36" t="s">
        <v>193</v>
      </c>
      <c r="B10" s="51">
        <v>2.88</v>
      </c>
      <c r="C10" s="41" t="s">
        <v>173</v>
      </c>
      <c r="D10" s="41" t="s">
        <v>178</v>
      </c>
      <c r="E10" s="42">
        <v>100521000110</v>
      </c>
      <c r="F10" s="40">
        <v>45581</v>
      </c>
      <c r="G10" s="69" t="s">
        <v>195</v>
      </c>
      <c r="H10" s="41" t="s">
        <v>196</v>
      </c>
      <c r="I10" s="41">
        <v>2024</v>
      </c>
      <c r="J10" s="43" t="s">
        <v>179</v>
      </c>
      <c r="L10" s="38"/>
      <c r="M10" s="30"/>
      <c r="N10" s="30"/>
      <c r="Q10" s="31"/>
      <c r="R10" s="31"/>
      <c r="S10" s="31"/>
    </row>
    <row r="11" spans="1:19" s="29" customFormat="1" ht="52.5" customHeight="1" x14ac:dyDescent="0.3">
      <c r="A11" s="36" t="s">
        <v>197</v>
      </c>
      <c r="B11" s="51">
        <v>3.03</v>
      </c>
      <c r="C11" s="41" t="s">
        <v>173</v>
      </c>
      <c r="D11" s="41" t="s">
        <v>174</v>
      </c>
      <c r="E11" s="42">
        <v>76578202000187</v>
      </c>
      <c r="F11" s="40">
        <v>45569</v>
      </c>
      <c r="G11" s="69" t="s">
        <v>198</v>
      </c>
      <c r="H11" s="41">
        <v>18</v>
      </c>
      <c r="I11" s="41">
        <v>2024</v>
      </c>
      <c r="J11" s="43" t="s">
        <v>181</v>
      </c>
      <c r="L11" s="38"/>
      <c r="M11" s="30"/>
      <c r="N11" s="30"/>
      <c r="Q11" s="31"/>
      <c r="R11" s="31"/>
      <c r="S11" s="31"/>
    </row>
    <row r="12" spans="1:19" s="29" customFormat="1" ht="52.5" customHeight="1" x14ac:dyDescent="0.3">
      <c r="A12" s="36" t="s">
        <v>193</v>
      </c>
      <c r="B12" s="51">
        <v>3.15</v>
      </c>
      <c r="C12" s="41" t="s">
        <v>210</v>
      </c>
      <c r="D12" s="41" t="s">
        <v>174</v>
      </c>
      <c r="E12" s="42">
        <v>93489243003050</v>
      </c>
      <c r="F12" s="40">
        <v>45551</v>
      </c>
      <c r="G12" s="69" t="s">
        <v>211</v>
      </c>
      <c r="H12" s="41">
        <v>12</v>
      </c>
      <c r="I12" s="41">
        <v>2024</v>
      </c>
      <c r="J12" s="43" t="s">
        <v>181</v>
      </c>
      <c r="L12" s="38"/>
      <c r="M12" s="30"/>
      <c r="N12" s="30"/>
      <c r="Q12" s="31"/>
      <c r="R12" s="31"/>
      <c r="S12" s="31"/>
    </row>
    <row r="13" spans="1:19" s="65" customFormat="1" ht="40.15" customHeight="1" x14ac:dyDescent="0.3">
      <c r="A13" s="78" t="s">
        <v>9</v>
      </c>
      <c r="B13" s="79"/>
      <c r="C13" s="79"/>
      <c r="D13" s="80"/>
      <c r="E13" s="80"/>
      <c r="F13" s="81"/>
      <c r="G13" s="64"/>
      <c r="H13" s="64"/>
      <c r="I13" s="64"/>
      <c r="J13" s="64"/>
      <c r="L13" s="82"/>
      <c r="Q13" s="66"/>
      <c r="R13" s="66"/>
      <c r="S13" s="66"/>
    </row>
    <row r="14" spans="1:19" s="61" customFormat="1" ht="34.9" customHeight="1" x14ac:dyDescent="0.25">
      <c r="A14" s="58" t="s">
        <v>165</v>
      </c>
      <c r="B14" s="60" t="s">
        <v>4</v>
      </c>
      <c r="C14" s="59" t="s">
        <v>164</v>
      </c>
      <c r="D14" s="60" t="s">
        <v>152</v>
      </c>
      <c r="E14" s="127" t="s">
        <v>21</v>
      </c>
      <c r="F14" s="128"/>
      <c r="G14" s="68"/>
      <c r="H14" s="68"/>
      <c r="I14" s="68"/>
      <c r="J14" s="68"/>
      <c r="M14" s="62"/>
      <c r="N14" s="62"/>
      <c r="Q14" s="63"/>
      <c r="R14" s="63"/>
      <c r="S14" s="63"/>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22" t="s">
        <v>13</v>
      </c>
      <c r="E16" s="122"/>
      <c r="F16" s="123"/>
      <c r="G16" s="37"/>
      <c r="H16" s="37"/>
      <c r="I16" s="37"/>
      <c r="J16" s="37"/>
      <c r="L16" s="38"/>
      <c r="M16" s="30"/>
      <c r="N16" s="30"/>
      <c r="Q16" s="31"/>
      <c r="R16" s="31"/>
      <c r="S16" s="31"/>
    </row>
    <row r="17" spans="1:19" s="29" customFormat="1" ht="54" customHeight="1" x14ac:dyDescent="0.3">
      <c r="A17" s="39" t="s">
        <v>2</v>
      </c>
      <c r="B17" s="51"/>
      <c r="C17" s="52"/>
      <c r="D17" s="124"/>
      <c r="E17" s="125"/>
      <c r="F17" s="126"/>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3" priority="6">
      <formula>$F1="VALOR INCONSISTENTE"</formula>
    </cfRule>
  </conditionalFormatting>
  <conditionalFormatting sqref="A9:J9 A11:J35">
    <cfRule type="expression" dxfId="2"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 priority="4">
      <formula>$F4="VALOR INCONSISTENTE"</formula>
    </cfRule>
  </conditionalFormatting>
  <conditionalFormatting sqref="A10:J10">
    <cfRule type="expression" dxfId="0" priority="1">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pageMargins left="0.7" right="0.7" top="0.75" bottom="0.75" header="0.3" footer="0.3"/>
  <pageSetup paperSize="9" scale="51" fitToHeight="0" orientation="landscape" cellComments="atEnd"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7</vt:i4>
      </vt:variant>
    </vt:vector>
  </HeadingPairs>
  <TitlesOfParts>
    <vt:vector size="14" baseType="lpstr">
      <vt:lpstr>FORNECEDOR</vt:lpstr>
      <vt:lpstr>RESUMO</vt:lpstr>
      <vt:lpstr>MODELO</vt:lpstr>
      <vt:lpstr>1</vt:lpstr>
      <vt:lpstr>2</vt:lpstr>
      <vt:lpstr>3</vt:lpstr>
      <vt:lpstr>4</vt:lpstr>
      <vt:lpstr>RESUMO!Area_de_impressao</vt:lpstr>
      <vt:lpstr>'1'!Titulos_de_impressao</vt:lpstr>
      <vt:lpstr>'2'!Titulos_de_impressao</vt:lpstr>
      <vt:lpstr>'3'!Titulos_de_impressao</vt:lpstr>
      <vt:lpstr>'4'!Titulos_de_impressao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2025-01-08T20:17:47Z</cp:lastPrinted>
  <dcterms:created xsi:type="dcterms:W3CDTF">2023-09-15T20:00:22Z</dcterms:created>
  <dcterms:modified xsi:type="dcterms:W3CDTF">2025-01-08T20:19:11Z</dcterms:modified>
</cp:coreProperties>
</file>