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23 - 2025 - OFICINEIRO CRAS - ARTESANATO\"/>
    </mc:Choice>
  </mc:AlternateContent>
  <xr:revisionPtr revIDLastSave="0" documentId="8_{4F714385-2B19-433E-A18F-AD904D5A8B55}"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GPT cache" sheetId="6" state="veryHidden" r:id="rId15"/>
  </sheets>
  <definedNames>
    <definedName name="_FilterDatabase" localSheetId="3" hidden="1">'1'!$A$8:$E$8</definedName>
    <definedName name="_FilterDatabase" localSheetId="12" hidden="1">'10'!$A$8:$E$8</definedName>
    <definedName name="_FilterDatabase" localSheetId="13" hidden="1">'11'!$A$8:$E$8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25" l="1"/>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5" i="2" a="1"/>
  <c r="E14" i="2" a="1"/>
  <c r="E14" i="2" l="1"/>
  <c r="E15" i="2"/>
  <c r="E16" i="2" s="1"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<sst xmlns="http://schemas.openxmlformats.org/spreadsheetml/2006/main" count="821" uniqueCount="303">
  <si>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</si>
  <si>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</si>
  <si>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</si>
  <si>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</si>
  <si>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</si>
  <si>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</si>
  <si>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</si>
  <si>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</si>
  <si>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</si>
  <si>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</si>
  <si>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</si>
  <si>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</si>
  <si>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</si>
  <si>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</si>
  <si>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</si>
  <si>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</si>
  <si>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</si>
  <si>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</si>
  <si>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</si>
  <si>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</si>
  <si>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</si>
  <si>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</si>
  <si>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</si>
  <si>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</si>
  <si>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</si>
  <si>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</si>
  <si>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</si>
  <si>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</si>
  <si>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</si>
  <si>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</si>
  <si>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</si>
  <si>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</si>
  <si>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</si>
  <si>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</si>
  <si>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</si>
  <si>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</si>
  <si>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</si>
  <si>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</si>
  <si>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</si>
  <si>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</si>
  <si>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</si>
  <si>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</si>
  <si>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</si>
  <si>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</si>
  <si>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</si>
  <si>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</si>
  <si>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</si>
  <si>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</si>
  <si>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</si>
  <si>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</si>
  <si>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</si>
  <si>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</si>
  <si>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</si>
  <si>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</si>
  <si>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</si>
  <si>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</si>
  <si>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</si>
  <si>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</si>
  <si>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</si>
  <si>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</si>
  <si>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</si>
  <si>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</si>
  <si>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</si>
  <si>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</si>
  <si>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</si>
  <si>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</si>
  <si>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</si>
  <si>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</si>
  <si>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</si>
  <si>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</si>
  <si>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</si>
  <si>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</si>
  <si>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</si>
  <si>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</si>
  <si>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</si>
  <si>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</si>
  <si>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</si>
  <si>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</si>
  <si>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</si>
  <si>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</si>
  <si>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</si>
  <si>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</si>
  <si>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</si>
  <si>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</si>
  <si>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</si>
  <si>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</si>
  <si>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</si>
  <si>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</si>
  <si>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</si>
  <si>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</si>
  <si>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</si>
  <si>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</si>
  <si>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</si>
  <si>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</si>
  <si>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</si>
  <si>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</si>
  <si>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</si>
  <si>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</si>
  <si>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</si>
  <si>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</si>
  <si>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</si>
  <si>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</si>
  <si>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</si>
  <si>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</si>
  <si>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</si>
  <si>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</si>
  <si>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</si>
  <si>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</si>
  <si>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</si>
  <si>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</si>
  <si>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</si>
  <si>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</si>
  <si>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</si>
  <si>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</si>
  <si>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</si>
  <si>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</si>
  <si>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</si>
  <si>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</si>
  <si>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</si>
  <si>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</si>
  <si>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</si>
  <si>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</si>
  <si>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</si>
  <si>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</si>
  <si>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</si>
  <si>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</si>
  <si>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</si>
  <si>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</si>
  <si>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</si>
  <si>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</si>
  <si>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</si>
  <si>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</si>
  <si>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</si>
  <si>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</si>
  <si>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</si>
  <si>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</si>
  <si>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</si>
  <si>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</si>
  <si>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</si>
  <si>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</si>
  <si>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</si>
  <si>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</si>
  <si>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</si>
  <si>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</si>
  <si>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</si>
  <si>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</si>
  <si>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</si>
  <si>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</si>
  <si>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</si>
  <si>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</si>
  <si>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</si>
  <si>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</si>
  <si>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</si>
  <si>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</si>
  <si>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</si>
  <si>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</si>
  <si>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</si>
  <si>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</si>
  <si>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</si>
  <si>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</si>
  <si>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</si>
  <si>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</si>
  <si>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</si>
  <si>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</si>
  <si>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</si>
  <si>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</si>
  <si>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</si>
  <si>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</si>
  <si>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</si>
  <si>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OFICINA 01 - BANDA DE MÚSICA INFANTO JUVENIL</t>
  </si>
  <si>
    <t>HORA</t>
  </si>
  <si>
    <t>OFICINA 02 - PRÁTICAS CIRCENSES</t>
  </si>
  <si>
    <t>OFICINA 03 - KARATE ESPORTIVO</t>
  </si>
  <si>
    <t>OFICINA 04 - LAÇO DE VACA PARADA</t>
  </si>
  <si>
    <t>OFICINA 05 - MUAY THAI</t>
  </si>
  <si>
    <t>OFICINA 06 - CULINÁRIA</t>
  </si>
  <si>
    <t>OFICINA 07 - OFICINA DE CORTE E COSTURA</t>
  </si>
  <si>
    <t xml:space="preserve">HORA </t>
  </si>
  <si>
    <t>OFICINA 08 - OFICINA DE ARTESANATO</t>
  </si>
  <si>
    <t>OFICINA 09 - ORIENTAÇÃO PARA OS ALUNOS ESPECIAIS</t>
  </si>
  <si>
    <t>OFICINA 10 - CUIDADO COM ROUPAS DOADAS E DISTRIBUIÇÃO PARA O PÚBLICO</t>
  </si>
  <si>
    <t>OFICINA 11 - OFICINA DE DANÇA</t>
  </si>
  <si>
    <t>LICITACON - TCE/RS</t>
  </si>
  <si>
    <t>PCE</t>
  </si>
  <si>
    <t>Prestação de serviços de oficineiro = instrutor (a) de oficina para ministrar aulas de música, canto e coral</t>
  </si>
  <si>
    <t>H</t>
  </si>
  <si>
    <t>24.707.552/0001-00</t>
  </si>
  <si>
    <t>PM DE SÃO VICENTE DO SUL</t>
  </si>
  <si>
    <t>PRE</t>
  </si>
  <si>
    <t>20.504.984/0001-55</t>
  </si>
  <si>
    <t>PM DE TRÊS ARROIOS</t>
  </si>
  <si>
    <t>PRP</t>
  </si>
  <si>
    <t>SERVIÇO DE OFICINAS DE MÚSICA E CANTO</t>
  </si>
  <si>
    <t>Oficinas de música emescolas municipais</t>
  </si>
  <si>
    <t>32.866.960/0001-25</t>
  </si>
  <si>
    <t>PM DE ESPUMOSO</t>
  </si>
  <si>
    <t>TCE - PARANÁ</t>
  </si>
  <si>
    <t>SERVIÇO DE OFICINA DE MÚSICA</t>
  </si>
  <si>
    <t>Horas</t>
  </si>
  <si>
    <t>35.634.909/0001-86</t>
  </si>
  <si>
    <t>MUNICÍPIO DE COLOMBO</t>
  </si>
  <si>
    <t>Pregão</t>
  </si>
  <si>
    <t>TCE - SANTA CATARINA</t>
  </si>
  <si>
    <t>11.589.175/0001-00</t>
  </si>
  <si>
    <t>PM DE NOVA RAMADA</t>
  </si>
  <si>
    <t>Oficina de   TÉCNICAS CIRCENSES.  Carga horária de 12 horas semanais conforme cronograma estipulado pela Secretaria Municipal de Assistência Social.</t>
  </si>
  <si>
    <t>53.976.616/0001-69</t>
  </si>
  <si>
    <t>MUNICÍPIO DE MUNHOZ DE MELLO</t>
  </si>
  <si>
    <t>PRESTAÇÃO DE SERVIÇOS P/ PROJETO DE KARATE-DO - Desempenhar atividades de instrução esportiva de Karate-Do</t>
  </si>
  <si>
    <t>09.189.560/0001-00</t>
  </si>
  <si>
    <t>PM DE ESTAÇÃO</t>
  </si>
  <si>
    <t>CHP</t>
  </si>
  <si>
    <t>FUND. CASA DAS ARTES DE BENTO GONÇALVES</t>
  </si>
  <si>
    <t>07.490.051/0001-98</t>
  </si>
  <si>
    <t>PCP</t>
  </si>
  <si>
    <t>Dispensa de Licitação</t>
  </si>
  <si>
    <t>Pregão Eletrônico</t>
  </si>
  <si>
    <t>MUNICÍPIO DE CATANDUVAS</t>
  </si>
  <si>
    <t>OFICINA DE KARATE - DE 10 A 20 ALUNOS POR TURMA - HORA</t>
  </si>
  <si>
    <t>03.458.761/0001-80</t>
  </si>
  <si>
    <t>MUNICÍPIO DE SÃO JOSÉ DOS PINHAIS</t>
  </si>
  <si>
    <t>OFICINA DE KARATE</t>
  </si>
  <si>
    <t>HRS</t>
  </si>
  <si>
    <t>51.947.686/0001-63</t>
  </si>
  <si>
    <t>Prefeitura Municipal de Faxinal dos Guedes</t>
  </si>
  <si>
    <t>PE22/2024</t>
  </si>
  <si>
    <t>PM DE TAPEJARA</t>
  </si>
  <si>
    <t>Pregão Presencial</t>
  </si>
  <si>
    <t>OFICINA DE DANÇA</t>
  </si>
  <si>
    <t>PM DE LAGOA DOS TRÊS CANTOS</t>
  </si>
  <si>
    <t>Processo Inexigibilidade</t>
  </si>
  <si>
    <t>Oficina de Culinária: Torta recheada; Cuca rápida; Salgados; Panificação. Instrutor(a) deverá possuir experiência comprovada em culinária.</t>
  </si>
  <si>
    <t>26.607.205/0001-23</t>
  </si>
  <si>
    <t>PM DE ENGENHO VELHO</t>
  </si>
  <si>
    <t>OFICINA SOCIOEDUCATIVA DE CULINÁRIA</t>
  </si>
  <si>
    <t>50.910.829/0001-08</t>
  </si>
  <si>
    <t>PM DE PEJUÇARA</t>
  </si>
  <si>
    <t>OFICINA DE CULINÁRIA</t>
  </si>
  <si>
    <t>PM DE RESTINGA SECA</t>
  </si>
  <si>
    <t>OFICINA DE CULINÁRIA Profissional de nível médio, com experiência reconhecida com amostras de trabalho apresentadas no ato do credenciamento. Conteúdo: Culinária: Noções básicas de higiene pessoal. Técnicas de preparo básico de cozinha. Planejamento</t>
  </si>
  <si>
    <t>12.775.392/0001-40</t>
  </si>
  <si>
    <t>MUNICÍPIO DE QUERÊNCIA DO NORTE</t>
  </si>
  <si>
    <t>OFICINA DE CORTE E COSTURA</t>
  </si>
  <si>
    <t>PROFISSIONAL PARA MINISTRAR OFICINA DE CORTE E COSTURA</t>
  </si>
  <si>
    <t>00.051.063/1660-04</t>
  </si>
  <si>
    <t>PM DE SALVADOR DO SUL</t>
  </si>
  <si>
    <t>OFICINA SOCIOEDUCATIVA DE ARTESANATO</t>
  </si>
  <si>
    <t>00.095.707/8830-53</t>
  </si>
  <si>
    <t>MUNICÍPIO DE PINHAIS</t>
  </si>
  <si>
    <t>Oficina de Artesanato para Grupos do CRAS, Mulheres e Inter geracional;</t>
  </si>
  <si>
    <t>42.688.813/0001-66</t>
  </si>
  <si>
    <t>PM DE QUINZE DE NOVEMBRO</t>
  </si>
  <si>
    <t>OFICINA DE ARTESANATO</t>
  </si>
  <si>
    <t>PRESTAÇÃO DE SERVIÇO DE INSTRUTOR DE OFICINA DE ARTESANATO INFANTIL - BRINQUEDOS SUSTENTÁVEIS - PEQUENO ARTISTA</t>
  </si>
  <si>
    <t xml:space="preserve">SERVIÇO DE OFICINA DE ARTESANATO </t>
  </si>
  <si>
    <t>28.802.324/0001-62</t>
  </si>
  <si>
    <t>PM DE NOVO MACHADO</t>
  </si>
  <si>
    <t>OFICINA DE ARTESANATO (PADRONIZADO): A OFICINA SERÁ REALIZADA COM OS USUÁRIOS DOS SERVIÇOS DE C...</t>
  </si>
  <si>
    <t>HORAS</t>
  </si>
  <si>
    <t>Prefeitura Municipal de Balneário Arroio do Silva</t>
  </si>
  <si>
    <t>53.695.127/0001-39</t>
  </si>
  <si>
    <t>12/2024 - PRD</t>
  </si>
  <si>
    <t>Avaliações e Intervenções pedagógicas para os alunos com necessidades educativas especiais no âmbito do atendimento educacional especializado na Educação Infantil e no Ensino Fundamental.</t>
  </si>
  <si>
    <t>40.162.028/0001-40</t>
  </si>
  <si>
    <t>MUNICÍPIO DE IVATUBA</t>
  </si>
  <si>
    <t>OFICINA DE DANÇA: Prestação de serviço para a realização de oficinas de dança de ritmos variados como: dança de salão, folclórica, samba, dança de rua, dança rítmica, entre outras, tendo duração de 1 (uma) hora cada oficina, podendo ser contratada mais de uma oficina em u as oficinas serão contratadas conforme demanda em datas e horários a serem definidas pela equipe do CRAS;</t>
  </si>
  <si>
    <t>N/A</t>
  </si>
  <si>
    <t>Oficina de Música</t>
  </si>
  <si>
    <t>PM DE GUAPORÉ</t>
  </si>
  <si>
    <t>None</t>
  </si>
  <si>
    <t>CI-CS - CONS. INTERM. - CI - CENTRO SUL</t>
  </si>
  <si>
    <t>CPC</t>
  </si>
  <si>
    <t>OFICINA DE ARTES CIRCENSES. CONTEÚDO MÍNIMO: COM O DESENVOLVIMENTO DAS SEGUINTES ATIVIDADES: ACROBACIAS, EQUILIBRISMO, CONTORCIONISMO, DRAMATURGIA CÔMICA, MALABARISMO E AÉREOS (TECIDOS, LIRA E OUTROS). OBRIGAÇÕES DA EMPRESA CONTRATADA: A EMPRESA CONTRATADA DEVERÁ DISPONIBILIZAR DE DOIS (02) INSTRUTORES COM COMPROVADA QUALIFICAÇÃO PROFISSIONAL EM TODAS AS ÁREAS MENCIONADAS A CIMA, E QUE TENHA PARTICIPADO DE ALGUMA COMPANHIA TRUPE CIRCENSE UM (01) COORDENADOR CIRCENSE QUE TERÁ QUE SER VINCULADO A</t>
  </si>
  <si>
    <t>Prefeitura Municipal de Dionísio Cerqueira</t>
  </si>
  <si>
    <t>PR63/2024</t>
  </si>
  <si>
    <t>Aulas de artes circenses: Serviços de profissional especializado para ministrar aulas de artes circenses, com fornecimento dos equipamentos necessários para ministrar as seguintes técnicas: malabarismo com bolinhas, clavas, aros, diabolô, bastão, mo</t>
  </si>
  <si>
    <t>MUNICÍPIO DE GUAÍRA</t>
  </si>
  <si>
    <t>OFICINA KARATE</t>
  </si>
  <si>
    <t>KARATE - 08 TURMAS</t>
  </si>
  <si>
    <t>MUNICÍPIO DE CAMPINA DA LAGOA</t>
  </si>
  <si>
    <t>OFICINA DE MUAY THAI</t>
  </si>
  <si>
    <t>Fundo Municipal de Assistencia Social de Barra Bonita</t>
  </si>
  <si>
    <t>5/2024 - PRE</t>
  </si>
  <si>
    <t>PROFESSOR(A) DE MUAY THAI</t>
  </si>
  <si>
    <t>Fundo Municipal de Educação de Camboriú</t>
  </si>
  <si>
    <t>24/2024 - PRE</t>
  </si>
  <si>
    <t>ARTES MARCIAIS Contratação de empresa comprofissionais capacitados e habilitados para realizar, desenvolver e acompanhar as oficinas de artes marciaisnas seguintes modalidades: Jiu Jitsu; Muay Thai; MMA; Boxe; Karatê; Hapkido; Capoeira - para atender os interessados em praticar essas modalidades esportivas, com carga horária de 20 horas de aulas semanais de forma fracionada de Segunda-feira aos Sábados. Essas oficinas trabalharão atividades esportivas das artes marciais que têm como objetivo e finalidade aperfeiçoar o corpo e a mente, com o intuito de desenvolver e fortalecer as técnicas no âmbito da defesa pessoal com princípios que desenvolvem os aspectos físicos e mentais dos participantes, a ordem, a disciplina e o respeito pelo próximo, bem como a inclusão social dos mesmos no intuito de descobrir e revelar novos talentos dentro dessas áreas. Os profissionais deverão ser capacitados e habilitados para desenvolver oficinas, atendendo todos os alunos das escolas da rede municipal de ensino em turno inverso, sendo que a empresa deverá apresentar um profissional para cada modalidade esportiva das artes marciais que segue nas descrições das oficinas.</t>
  </si>
  <si>
    <t>Prestação de serviço de educador físico para ministrar aulas de Muay Thai e Capoeira.</t>
  </si>
  <si>
    <t>MUNICÍPIO DE CONTENDA</t>
  </si>
  <si>
    <t>OFICINA DE CULINÁRIA.</t>
  </si>
  <si>
    <t>Corte e Costura</t>
  </si>
  <si>
    <t>MUNICÍPIO DE BORRAZÓPOLIS</t>
  </si>
  <si>
    <t>Educação Especial ? Transtorno do Espectro Autista; ? Inclusão Escolar; ? Adaptação Curricular;</t>
  </si>
  <si>
    <t>MUNICÍPIO DE BOM JESUS DO SUL</t>
  </si>
  <si>
    <t>Concorrência</t>
  </si>
  <si>
    <t>CAPACITAÇÃO SOBRE A EDUCAÇÃO ESPECIAL COMO SÍNDROME E TRANSTORNO DE APRENDIZAGEM E COMPORTAMENTO,...</t>
  </si>
  <si>
    <t>9/2024 - PRE</t>
  </si>
  <si>
    <t>Prestação de Serviços de Professor de Educação Especial.A CONTRATADA deverá apresentar profissional com as qualificações citadas abaixo:REQUISITOS Licenciatura em Educação Especial, normal superior e ou pedagogia com pós-graduação em Educação</t>
  </si>
  <si>
    <t>MUNICÍPIO DE PAULA FREITAS</t>
  </si>
  <si>
    <t>INSTRUTOR DE OFICINA DE DANÇA.</t>
  </si>
  <si>
    <t>Prefeitura Municipal de Santa Helena</t>
  </si>
  <si>
    <t>19/2024 - PRE</t>
  </si>
  <si>
    <t>OFICINA DE DANÇAS - SEMAS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</si>
</sst>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50">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4C15D23-7200-4EC6-B7A1-8B561B70E87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B5DAB37-2FAF-42A1-B2A6-FD76BAB6F19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E959F59-BC8C-4A8A-8D09-01C1B4BAC5C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D7C7910-53B9-47A2-AF90-071C15446CD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5F76C6D-CEE6-44CD-AA7B-9A39683C9E6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BD8745-C46C-4A59-BD71-C1D9B01FFDB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CACD0E-B17E-43C8-8549-06DA97CA93F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5981026-397C-4FEB-B1B3-8F105610904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A52D7F4-7C5E-4839-86BA-2F7A6A925D8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FDE6B5C-703A-41C3-BF58-4080C8CE02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892ADD4-3D85-4CF3-9166-0F51461B108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BD9026-9B1B-4139-B444-5EE428F0E97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D563168-9F03-4692-B528-E479ACE4CAA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EE64AAE-985F-4366-B81F-D34CAF203CE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925123-3029-429E-BA3E-CE25AC7272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F12E342-A779-4FA2-8A25-2F3DC9E7B3C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B825CE7-B74F-4BA1-BF2B-F0F225F12E5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F127B0-0BA7-41E1-9DFE-6AC784CE6C4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F7610CD-57F0-49AD-A131-3FBED6ECD9C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977B740-5C7B-4402-BD55-EDA185CBA17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4ECFD42-A360-40EC-9112-37DA5FFBCD3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06B4CD9-FDB4-4443-870D-78DE0B5358D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9085AA3-BA35-41B7-8649-8DC19936D0F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E8E5F8E-73F8-40DB-BFD8-92B6028772D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5361E18-920C-4DF4-85A9-ECE5CB3BBF3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817581A-2C32-40A3-ABC2-212C1259D4D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0EB3437-C5DC-40BA-974F-1B353D334D7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CDD247-001D-4D0D-8371-B8BA1B57D776}"/>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4BFC435-BAD0-4C55-A6FB-9C821307458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1822441-7739-43DE-BE34-91EAF95DFB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454067-CA7B-437A-8BBB-C315AF4F37E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47AA51-F24B-4708-B628-ACE36B8118B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18FF078-053B-4A3C-AF71-63B35A7938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855468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17" t="s">
        <v>0</v>
      </c>
      <c r="B1" s="117" t="s">
        <v>1</v>
      </c>
      <c r="C1" s="117" t="s">
        <v>2</v>
      </c>
      <c r="D1" s="117" t="s">
        <v>3</v>
      </c>
      <c r="E1" s="115" t="s">
        <v>4</v>
      </c>
      <c r="F1" s="109" t="s">
        <v>5</v>
      </c>
      <c r="G1" s="110"/>
      <c r="H1" s="111"/>
      <c r="I1" s="112" t="s">
        <v>6</v>
      </c>
      <c r="J1" s="113"/>
      <c r="K1" s="114"/>
      <c r="L1" s="94" t="s">
        <v>7</v>
      </c>
      <c r="M1" s="95"/>
      <c r="N1" s="96"/>
      <c r="O1" s="97" t="s">
        <v>8</v>
      </c>
      <c r="P1" s="98"/>
      <c r="Q1" s="99"/>
      <c r="R1" s="100" t="s">
        <v>9</v>
      </c>
      <c r="S1" s="101"/>
      <c r="T1" s="102"/>
      <c r="U1" s="103" t="s">
        <v>10</v>
      </c>
      <c r="V1" s="104"/>
      <c r="W1" s="105"/>
      <c r="X1" s="106" t="s">
        <v>11</v>
      </c>
      <c r="Y1" s="107"/>
      <c r="Z1" s="108"/>
    </row>
    <row r="2" spans="1:26" s="1" customFormat="1" ht="18" customHeight="1" x14ac:dyDescent="0.25">
      <c r="A2" s="117"/>
      <c r="B2" s="117"/>
      <c r="C2" s="117"/>
      <c r="D2" s="117"/>
      <c r="E2" s="116"/>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49" priority="2">
      <formula>$D3&lt;&gt;""</formula>
    </cfRule>
  </conditionalFormatting>
  <conditionalFormatting sqref="E3:E1048576">
    <cfRule type="expression" dxfId="4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140625" style="61" customWidth="1"/>
    <col min="8" max="8" width="15.85546875" style="61" hidden="1" customWidth="1"/>
    <col min="9" max="9" width="13.85546875" style="61" customWidth="1"/>
    <col min="10" max="10" width="9.140625" style="61"/>
    <col min="11" max="11" width="17.140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50</v>
      </c>
      <c r="B1" s="119"/>
      <c r="C1" s="119"/>
      <c r="D1" s="119"/>
      <c r="E1" s="120"/>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t="s">
        <v>168</v>
      </c>
      <c r="B3" s="89" t="s">
        <v>169</v>
      </c>
      <c r="C3" s="90" t="s">
        <v>170</v>
      </c>
      <c r="D3" s="90">
        <v>96</v>
      </c>
      <c r="E3" s="83" cm="1">
        <f t="array" aca="1" ref="E3" ca="1">IF(COUNTA(A:A)&lt;3,"",IF(AND($A1&lt;&gt;"",A2=""),"_______________________________",IF($E2="_______________________________","RESPONSÁVEL PELA ELABORAÇÃO",IFERROR(INDIRECT("'"&amp;A3&amp;"'"&amp;"!"&amp;IF($E$2="VALOR MÉDIO (UNITÁRIO)","A5",IF($E$2="MEDIANA (UNITÁRIO)","B5",IF($E$2="MÉDIA SANEADA (UNITÁRIO)","D5","")))),""))))</f>
        <v>69.316000000000003</v>
      </c>
    </row>
    <row r="4" spans="1:12" ht="63" customHeight="1" x14ac:dyDescent="0.3">
      <c r="A4" s="93">
        <v>2</v>
      </c>
      <c r="B4" s="89" t="s">
        <v>171</v>
      </c>
      <c r="C4" s="90" t="s">
        <v>170</v>
      </c>
      <c r="D4" s="90">
        <v>96</v>
      </c>
      <c r="E4" s="83" cm="1">
        <f t="array" aca="1" ref="E4" ca="1">IF(COUNTA(A:A)&lt;3,"",IF(AND($A2&lt;&gt;"",A3=""),"_______________________________",IF($E3="_______________________________","RESPONSÁVEL PELA ELABORAÇÃO",IFERROR(INDIRECT("'"&amp;A4&amp;"'"&amp;"!"&amp;IF($E$2="VALOR MÉDIO (UNITÁRIO)","A5",IF($E$2="MEDIANA (UNITÁRIO)","B5",IF($E$2="MÉDIA SANEADA (UNITÁRIO)","D5","")))),""))))</f>
        <v>91.216666666666683</v>
      </c>
      <c r="K4" s="85"/>
    </row>
    <row r="5" spans="1:12" ht="63" customHeight="1" x14ac:dyDescent="0.3">
      <c r="A5" s="93">
        <v>3</v>
      </c>
      <c r="B5" s="89" t="s">
        <v>172</v>
      </c>
      <c r="C5" s="90" t="s">
        <v>170</v>
      </c>
      <c r="D5" s="90">
        <v>96</v>
      </c>
      <c r="E5" s="83" cm="1">
        <f t="array" aca="1" ref="E5" ca="1">IF(COUNTA(A:A)&lt;3,"",IF(AND($A3&lt;&gt;"",A4=""),"_______________________________",IF($E4="_______________________________","RESPONSÁVEL PELA ELABORAÇÃO",IFERROR(INDIRECT("'"&amp;A5&amp;"'"&amp;"!"&amp;IF($E$2="VALOR MÉDIO (UNITÁRIO)","A5",IF($E$2="MEDIANA (UNITÁRIO)","B5",IF($E$2="MÉDIA SANEADA (UNITÁRIO)","D5","")))),""))))</f>
        <v>65.539999999999992</v>
      </c>
    </row>
    <row r="6" spans="1:12" ht="63" customHeight="1" x14ac:dyDescent="0.3">
      <c r="A6" s="93">
        <v>4</v>
      </c>
      <c r="B6" s="89" t="s">
        <v>173</v>
      </c>
      <c r="C6" s="90" t="s">
        <v>170</v>
      </c>
      <c r="D6" s="90">
        <v>96</v>
      </c>
      <c r="E6" s="83" cm="1">
        <f t="array" aca="1" ref="E6" ca="1">IF(COUNTA(A:A)&lt;3,"",IF(AND($A4&lt;&gt;"",A5=""),"_______________________________",IF($E5="_______________________________","RESPONSÁVEL PELA ELABORAÇÃO",IFERROR(INDIRECT("'"&amp;A6&amp;"'"&amp;"!"&amp;IF($E$2="VALOR MÉDIO (UNITÁRIO)","A5",IF($E$2="MEDIANA (UNITÁRIO)","B5",IF($E$2="MÉDIA SANEADA (UNITÁRIO)","D5","")))),""))))</f>
        <v>0</v>
      </c>
    </row>
    <row r="7" spans="1:12" ht="63" customHeight="1" x14ac:dyDescent="0.3">
      <c r="A7" s="93">
        <v>5</v>
      </c>
      <c r="B7" s="89" t="s">
        <v>174</v>
      </c>
      <c r="C7" s="90" t="s">
        <v>170</v>
      </c>
      <c r="D7" s="90">
        <v>96</v>
      </c>
      <c r="E7" s="83" cm="1">
        <f t="array" aca="1" ref="E7" ca="1">IF(COUNTA(A:A)&lt;3,"",IF(AND($A5&lt;&gt;"",A6=""),"_______________________________",IF($E6="_______________________________","RESPONSÁVEL PELA ELABORAÇÃO",IFERROR(INDIRECT("'"&amp;A7&amp;"'"&amp;"!"&amp;IF($E$2="VALOR MÉDIO (UNITÁRIO)","A5",IF($E$2="MEDIANA (UNITÁRIO)","B5",IF($E$2="MÉDIA SANEADA (UNITÁRIO)","D5","")))),""))))</f>
        <v>87.587500000000006</v>
      </c>
      <c r="K7" s="85"/>
    </row>
    <row r="8" spans="1:12" ht="63" customHeight="1" x14ac:dyDescent="0.3">
      <c r="A8" s="93">
        <v>6</v>
      </c>
      <c r="B8" s="89" t="s">
        <v>175</v>
      </c>
      <c r="C8" s="90" t="s">
        <v>170</v>
      </c>
      <c r="D8" s="90">
        <v>96</v>
      </c>
      <c r="E8" s="83" cm="1">
        <f t="array" aca="1" ref="E8" ca="1">IF(COUNTA(A:A)&lt;3,"",IF(AND($A6&lt;&gt;"",A7=""),"_______________________________",IF($E7="_______________________________","RESPONSÁVEL PELA ELABORAÇÃO",IFERROR(INDIRECT("'"&amp;A8&amp;"'"&amp;"!"&amp;IF($E$2="VALOR MÉDIO (UNITÁRIO)","A5",IF($E$2="MEDIANA (UNITÁRIO)","B5",IF($E$2="MÉDIA SANEADA (UNITÁRIO)","D5","")))),""))))</f>
        <v>67.97999999999999</v>
      </c>
    </row>
    <row r="9" spans="1:12" ht="63" customHeight="1" x14ac:dyDescent="0.3">
      <c r="A9" s="93">
        <v>7</v>
      </c>
      <c r="B9" s="89" t="s">
        <v>176</v>
      </c>
      <c r="C9" s="90" t="s">
        <v>177</v>
      </c>
      <c r="D9" s="90">
        <v>96</v>
      </c>
      <c r="E9" s="83" cm="1">
        <f t="array" aca="1" ref="E9" ca="1">IF(COUNTA(A:A)&lt;3,"",IF(AND($A7&lt;&gt;"",A8=""),"_______________________________",IF($E8="_______________________________","RESPONSÁVEL PELA ELABORAÇÃO",IFERROR(INDIRECT("'"&amp;A9&amp;"'"&amp;"!"&amp;IF($E$2="VALOR MÉDIO (UNITÁRIO)","A5",IF($E$2="MEDIANA (UNITÁRIO)","B5",IF($E$2="MÉDIA SANEADA (UNITÁRIO)","D5","")))),""))))</f>
        <v>47.2</v>
      </c>
    </row>
    <row r="10" spans="1:12" ht="63" customHeight="1" x14ac:dyDescent="0.3">
      <c r="A10" s="93">
        <v>8</v>
      </c>
      <c r="B10" s="89" t="s">
        <v>178</v>
      </c>
      <c r="C10" s="90" t="s">
        <v>170</v>
      </c>
      <c r="D10" s="90">
        <v>96</v>
      </c>
      <c r="E10" s="83" cm="1">
        <f t="array" aca="1" ref="E10" ca="1">IF(COUNTA(A:A)&lt;3,"",IF(AND($A8&lt;&gt;"",A9=""),"_______________________________",IF($E9="_______________________________","RESPONSÁVEL PELA ELABORAÇÃO",IFERROR(INDIRECT("'"&amp;A10&amp;"'"&amp;"!"&amp;IF($E$2="VALOR MÉDIO (UNITÁRIO)","A5",IF($E$2="MEDIANA (UNITÁRIO)","B5",IF($E$2="MÉDIA SANEADA (UNITÁRIO)","D5","")))),""))))</f>
        <v>43.666666666666664</v>
      </c>
      <c r="K10" s="85"/>
    </row>
    <row r="11" spans="1:12" ht="63" customHeight="1" x14ac:dyDescent="0.3">
      <c r="A11" s="93">
        <v>9</v>
      </c>
      <c r="B11" s="89" t="s">
        <v>179</v>
      </c>
      <c r="C11" s="90" t="s">
        <v>170</v>
      </c>
      <c r="D11" s="90">
        <v>96</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142.71</v>
      </c>
    </row>
    <row r="12" spans="1:12" ht="63" customHeight="1" x14ac:dyDescent="0.3">
      <c r="A12" s="93">
        <v>10</v>
      </c>
      <c r="B12" s="89" t="s">
        <v>180</v>
      </c>
      <c r="C12" s="90" t="s">
        <v>170</v>
      </c>
      <c r="D12" s="90">
        <v>96</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0</v>
      </c>
    </row>
    <row r="13" spans="1:12" ht="63" customHeight="1" x14ac:dyDescent="0.3">
      <c r="A13" s="93">
        <v>11</v>
      </c>
      <c r="B13" s="89" t="s">
        <v>181</v>
      </c>
      <c r="C13" s="90" t="s">
        <v>170</v>
      </c>
      <c r="D13" s="90">
        <v>96</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90.507999999999996</v>
      </c>
      <c r="K13" s="85"/>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_______________________________</v>
      </c>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RESPONSÁVEL PELA ELABORAÇÃO</v>
      </c>
      <c r="K16" s="85"/>
    </row>
    <row r="17" spans="1:5"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47" priority="23">
      <formula>$B3&lt;&gt;""</formula>
    </cfRule>
  </conditionalFormatting>
  <conditionalFormatting sqref="E3:E2292">
    <cfRule type="expression" dxfId="46" priority="36">
      <formula>#REF!&lt;&gt;""</formula>
    </cfRule>
  </conditionalFormatting>
  <conditionalFormatting sqref="E3:E9998">
    <cfRule type="expression" dxfId="45" priority="5">
      <formula>$E1048575="RESPONSÁVEL PELA ELABORAÇÃO"</formula>
    </cfRule>
    <cfRule type="expression" dxfId="44" priority="6">
      <formula>$E3="_______________________________"</formula>
    </cfRule>
  </conditionalFormatting>
  <conditionalFormatting sqref="E3:E5">
    <cfRule type="expression" dxfId="43" priority="50">
      <formula>#REF!="RESPONSÁVEL PELA ELABORAÇÃO"</formula>
    </cfRule>
    <cfRule type="expression" dxfId="42" priority="51">
      <formula>$E3="_______________________________"</formula>
    </cfRule>
  </conditionalFormatting>
  <conditionalFormatting sqref="E6">
    <cfRule type="expression" dxfId="41" priority="54">
      <formula>#REF!="RESPONSÁVEL PELA ELABORAÇÃO"</formula>
    </cfRule>
    <cfRule type="expression" dxfId="40" priority="55">
      <formula>$E6="_______________________________"</formula>
    </cfRule>
  </conditionalFormatting>
  <conditionalFormatting sqref="E2">
    <cfRule type="expression" dxfId="39" priority="58">
      <formula>$E1048572="RESPONSÁVEL PELA ELABORAÇÃO"</formula>
    </cfRule>
    <cfRule type="expression" dxfId="38"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F901EF18-3FB0-4871-A6DE-8BCB2E60FC7B}"/>
    <hyperlink ref="A4" location="#'2'!A2" display="2" xr:uid="{854C6697-6379-4E72-8D33-3A018FF97A8C}"/>
    <hyperlink ref="A5" location="#'3'!A2" display="3" xr:uid="{721965FE-FE2A-423E-944C-120AFCED71A8}"/>
    <hyperlink ref="A6" location="#'4'!A2" display="4" xr:uid="{AAA13530-4A81-4142-9DE4-7CD6691EAA0A}"/>
    <hyperlink ref="A7" location="#'5'!A2" display="5" xr:uid="{B5EDB9FA-ED2F-45D0-9E26-74AB91D28069}"/>
    <hyperlink ref="A8" location="#'6'!A2" display="6" xr:uid="{568C886A-4B76-4AAB-B7D1-7BC70D857E41}"/>
    <hyperlink ref="A9" location="#'7'!A2" display="7" xr:uid="{DD486447-FC3D-4E65-A698-1A95B114535F}"/>
    <hyperlink ref="A10" location="#'8'!A2" display="8" xr:uid="{6AF97B4B-A2DF-4C99-9A53-383B4956F83D}"/>
    <hyperlink ref="A11" location="#'9'!A2" display="9" xr:uid="{D006CCB5-D16D-4568-BBF3-240CF1D1857C}"/>
    <hyperlink ref="A12" location="#'10'!A2" display="10" xr:uid="{1269B639-C60E-4989-B28C-EAE0871FECF8}"/>
    <hyperlink ref="A13" location="#'11'!A2" display="11" xr:uid="{041DFF23-196B-42EA-9756-52387A75D74E}"/>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c r="C1" s="131"/>
      <c r="D1" s="132"/>
      <c r="E1" s="9"/>
      <c r="F1" s="2"/>
      <c r="G1" s="1"/>
      <c r="H1" s="2"/>
      <c r="I1" s="2"/>
      <c r="J1" s="2"/>
      <c r="K1" s="3"/>
      <c r="M1" s="3"/>
      <c r="N1" s="3"/>
    </row>
    <row r="2" spans="1:19" s="26" customFormat="1" ht="27" customHeight="1" x14ac:dyDescent="0.25">
      <c r="A2" s="70" t="s">
        <v>26</v>
      </c>
      <c r="B2" s="133"/>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26" t="s">
        <v>46</v>
      </c>
      <c r="F23" s="127"/>
      <c r="G23" s="68"/>
      <c r="H23" s="68"/>
      <c r="I23" s="68"/>
      <c r="J23" s="68"/>
      <c r="M23" s="62"/>
      <c r="N23" s="62"/>
      <c r="Q23" s="63"/>
      <c r="R23" s="63"/>
      <c r="S23" s="63"/>
    </row>
    <row r="24" spans="1:19" s="33" customFormat="1" ht="54" customHeight="1" x14ac:dyDescent="0.35">
      <c r="A24" s="36"/>
      <c r="B24" s="51"/>
      <c r="C24" s="67"/>
      <c r="D24" s="77"/>
      <c r="E24" s="128"/>
      <c r="F24" s="129"/>
      <c r="G24" s="32"/>
      <c r="H24" s="32"/>
      <c r="I24" s="32"/>
      <c r="J24" s="32"/>
      <c r="L24" s="75"/>
      <c r="M24" s="35"/>
      <c r="N24" s="35"/>
      <c r="Q24" s="34"/>
      <c r="R24" s="34"/>
      <c r="S24" s="34"/>
    </row>
    <row r="25" spans="1:19" s="33" customFormat="1" ht="54" customHeight="1" x14ac:dyDescent="0.35">
      <c r="A25" s="36"/>
      <c r="B25" s="51"/>
      <c r="C25" s="67"/>
      <c r="D25" s="77"/>
      <c r="E25" s="128"/>
      <c r="F25" s="129"/>
      <c r="G25" s="32"/>
      <c r="H25" s="32"/>
      <c r="I25" s="32"/>
      <c r="J25" s="32"/>
      <c r="L25" s="75"/>
      <c r="M25" s="35"/>
      <c r="N25" s="35"/>
      <c r="Q25" s="34"/>
      <c r="R25" s="34"/>
      <c r="S25" s="34"/>
    </row>
    <row r="26" spans="1:19" s="33" customFormat="1" ht="54" customHeight="1" x14ac:dyDescent="0.35">
      <c r="A26" s="36"/>
      <c r="B26" s="51"/>
      <c r="C26" s="67"/>
      <c r="D26" s="77"/>
      <c r="E26" s="128"/>
      <c r="F26" s="129"/>
      <c r="G26" s="32"/>
      <c r="H26" s="32"/>
      <c r="I26" s="32"/>
      <c r="J26" s="32"/>
      <c r="L26" s="75"/>
      <c r="M26" s="35"/>
      <c r="N26" s="35"/>
      <c r="Q26" s="34"/>
      <c r="R26" s="34"/>
      <c r="S26" s="34"/>
    </row>
    <row r="27" spans="1:19" s="33" customFormat="1" ht="54" customHeight="1" x14ac:dyDescent="0.35">
      <c r="A27" s="36"/>
      <c r="B27" s="51"/>
      <c r="C27" s="67"/>
      <c r="D27" s="77"/>
      <c r="E27" s="128"/>
      <c r="F27" s="129"/>
      <c r="G27" s="32"/>
      <c r="H27" s="32"/>
      <c r="I27" s="32"/>
      <c r="J27" s="32"/>
      <c r="L27" s="75"/>
      <c r="M27" s="35"/>
      <c r="N27" s="35"/>
      <c r="Q27" s="34"/>
      <c r="R27" s="34"/>
      <c r="S27" s="34"/>
    </row>
    <row r="28" spans="1:19" s="33" customFormat="1" ht="54" customHeight="1" x14ac:dyDescent="0.35">
      <c r="A28" s="36"/>
      <c r="B28" s="51"/>
      <c r="C28" s="67"/>
      <c r="D28" s="77"/>
      <c r="E28" s="128"/>
      <c r="F28" s="129"/>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21" t="s">
        <v>49</v>
      </c>
      <c r="E30" s="121"/>
      <c r="F30" s="122"/>
      <c r="G30" s="37"/>
      <c r="H30" s="37"/>
      <c r="I30" s="37"/>
      <c r="J30" s="37"/>
      <c r="L30" s="38"/>
      <c r="M30" s="30"/>
      <c r="N30" s="30"/>
      <c r="Q30" s="31"/>
      <c r="R30" s="31"/>
      <c r="S30" s="31"/>
    </row>
    <row r="31" spans="1:19" s="29" customFormat="1" ht="54" customHeight="1" x14ac:dyDescent="0.3">
      <c r="A31" s="39" t="s">
        <v>27</v>
      </c>
      <c r="B31" s="51"/>
      <c r="C31" s="52"/>
      <c r="D31" s="123"/>
      <c r="E31" s="124"/>
      <c r="F31" s="125"/>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37" priority="5">
      <formula>$F1="VALOR INCONSISTENTE"</formula>
    </cfRule>
  </conditionalFormatting>
  <conditionalFormatting sqref="A24:D28 G24:J28 A29:J49 A9:J23">
    <cfRule type="expression" dxfId="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 priority="3">
      <formula>$F4="VALOR INCONSISTENTE"</formula>
    </cfRule>
  </conditionalFormatting>
  <conditionalFormatting sqref="E24:F24">
    <cfRule type="expression" dxfId="34"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3"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0EC56-0BFC-4D2B-9D51-0C4109DEF2DE}">
  <sheetPr codeName="Planilha40">
    <pageSetUpPr fitToPage="1"/>
  </sheetPr>
  <dimension ref="A1:S18"/>
  <sheetViews>
    <sheetView showGridLines="0" zoomScale="80" zoomScaleNormal="80" workbookViewId="0">
      <pane ySplit="2" topLeftCell="A3" activePane="bottomLeft" state="frozen"/>
      <selection pane="bottomLeft" activeCell="A12" sqref="A12:J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169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69.316000000000003</v>
      </c>
      <c r="B5" s="137">
        <f>IFERROR(MEDIAN(B7:B1048576),0)</f>
        <v>67.790000000000006</v>
      </c>
      <c r="C5" s="137"/>
      <c r="D5" s="137">
        <f>IFERROR(AVERAGEIFS(B7:B1048576,B7:B1048576,"&lt;"&amp;(A5+IFERROR(_xlfn.STDEV.S(B7:B1048576),0)),B7:B1048576,"&gt;"&amp;(A5-IFERROR(_xlfn.STDEV.S(B7:B1048576),0))),0)</f>
        <v>68.043333333333337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184</v>
      </c>
      <c r="B9" s="51">
        <v>96.45</v>
      </c>
      <c r="C9" s="41" t="s">
        <v>185</v>
      </c>
      <c r="D9" s="41" t="s">
        <v>182</v>
      </c>
      <c r="E9" s="42" t="s">
        <v>186</v>
      </c>
      <c r="F9" s="40">
        <v>45439</v>
      </c>
      <c r="G9" s="69" t="s">
        <v>187</v>
      </c>
      <c r="H9" s="41">
        <v>90014</v>
      </c>
      <c r="I9" s="41">
        <v>2024</v>
      </c>
      <c r="J9" s="43" t="s">
        <v>188</v>
      </c>
      <c r="L9" s="38"/>
      <c r="M9" s="30"/>
      <c r="N9" s="30"/>
      <c r="Q9" s="31"/>
      <c r="R9" s="31"/>
      <c r="S9" s="31"/>
    </row>
    <row r="10" spans="1:19" s="29" customFormat="1" ht="52.5" customHeight="1" x14ac:dyDescent="0.3">
      <c r="A10" s="36" t="s">
        <v>192</v>
      </c>
      <c r="B10" s="51">
        <v>83.34</v>
      </c>
      <c r="C10" s="41" t="s">
        <v>185</v>
      </c>
      <c r="D10" s="41" t="s">
        <v>182</v>
      </c>
      <c r="E10" s="42" t="s">
        <v>189</v>
      </c>
      <c r="F10" s="40">
        <v>45372</v>
      </c>
      <c r="G10" s="69" t="s">
        <v>190</v>
      </c>
      <c r="H10" s="41">
        <v>2</v>
      </c>
      <c r="I10" s="41">
        <v>2024</v>
      </c>
      <c r="J10" s="43" t="s">
        <v>191</v>
      </c>
      <c r="L10" s="38"/>
      <c r="M10" s="30"/>
      <c r="N10" s="30"/>
      <c r="Q10" s="31"/>
      <c r="R10" s="31"/>
      <c r="S10" s="31"/>
    </row>
    <row r="11" spans="1:19" s="29" customFormat="1" ht="52.5" customHeight="1" x14ac:dyDescent="0.3">
      <c r="A11" s="36" t="s">
        <v>193</v>
      </c>
      <c r="B11" s="51">
        <v>53</v>
      </c>
      <c r="C11" s="41" t="s">
        <v>185</v>
      </c>
      <c r="D11" s="41" t="s">
        <v>182</v>
      </c>
      <c r="E11" s="42" t="s">
        <v>194</v>
      </c>
      <c r="F11" s="40">
        <v>45357</v>
      </c>
      <c r="G11" s="69" t="s">
        <v>195</v>
      </c>
      <c r="H11" s="41">
        <v>4</v>
      </c>
      <c r="I11" s="41">
        <v>2024</v>
      </c>
      <c r="J11" s="43" t="s">
        <v>191</v>
      </c>
      <c r="L11" s="38"/>
      <c r="M11" s="30"/>
      <c r="N11" s="30"/>
      <c r="Q11" s="31"/>
      <c r="R11" s="31"/>
      <c r="S11" s="31"/>
    </row>
    <row r="12" spans="1:19" s="29" customFormat="1" ht="52.5" customHeight="1" x14ac:dyDescent="0.3">
      <c r="A12" s="36" t="s">
        <v>267</v>
      </c>
      <c r="B12" s="51">
        <v>67.790000000000006</v>
      </c>
      <c r="C12" s="41" t="s">
        <v>185</v>
      </c>
      <c r="D12" s="41" t="s">
        <v>182</v>
      </c>
      <c r="E12" s="42">
        <v>37827879000150</v>
      </c>
      <c r="F12" s="40">
        <v>45426</v>
      </c>
      <c r="G12" s="69" t="s">
        <v>268</v>
      </c>
      <c r="H12" s="41">
        <v>64</v>
      </c>
      <c r="I12" s="41">
        <v>2024</v>
      </c>
      <c r="J12" s="43" t="s">
        <v>183</v>
      </c>
      <c r="L12" s="38"/>
      <c r="M12" s="30"/>
      <c r="N12" s="30"/>
      <c r="Q12" s="31"/>
      <c r="R12" s="31"/>
      <c r="S12" s="31"/>
    </row>
    <row r="13" spans="1:19" s="29" customFormat="1" ht="52.5" customHeight="1" x14ac:dyDescent="0.3">
      <c r="A13" s="36" t="s">
        <v>197</v>
      </c>
      <c r="B13" s="51">
        <v>46</v>
      </c>
      <c r="C13" s="41" t="s">
        <v>198</v>
      </c>
      <c r="D13" s="41" t="s">
        <v>196</v>
      </c>
      <c r="E13" s="42" t="s">
        <v>199</v>
      </c>
      <c r="F13" s="40">
        <v>45422</v>
      </c>
      <c r="G13" s="69" t="s">
        <v>200</v>
      </c>
      <c r="H13" s="41">
        <v>2</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2" priority="5">
      <formula>$F1="VALOR INCONSISTENTE"</formula>
    </cfRule>
  </conditionalFormatting>
  <conditionalFormatting sqref="A9:J28">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71DCD-280B-4956-A091-7743F6FA0D14}">
  <sheetPr codeName="Planilha41">
    <pageSetUpPr fitToPage="1"/>
  </sheetPr>
  <dimension ref="A1:S16"/>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91.216666666666683</v>
      </c>
      <c r="B5" s="137">
        <f>IFERROR(MEDIAN(B7:B1048576),0)</f>
        <v>85.67</v>
      </c>
      <c r="C5" s="137"/>
      <c r="D5" s="137">
        <f>IFERROR(AVERAGEIFS(B7:B1048576,B7:B1048576,"&lt;"&amp;(A5+IFERROR(_xlfn.STDEV.S(B7:B1048576),0)),B7:B1048576,"&gt;"&amp;(A5-IFERROR(_xlfn.STDEV.S(B7:B1048576),0))),0)</f>
        <v>69.325000000000003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272</v>
      </c>
      <c r="B9" s="51">
        <v>135</v>
      </c>
      <c r="C9" s="41" t="s">
        <v>222</v>
      </c>
      <c r="D9" s="41" t="s">
        <v>202</v>
      </c>
      <c r="E9" s="42">
        <v>20601848000183</v>
      </c>
      <c r="F9" s="40">
        <v>45502</v>
      </c>
      <c r="G9" s="69" t="s">
        <v>273</v>
      </c>
      <c r="H9" s="41" t="s">
        <v>274</v>
      </c>
      <c r="I9" s="41" t="s">
        <v>266</v>
      </c>
      <c r="J9" s="43" t="s">
        <v>227</v>
      </c>
      <c r="L9" s="38"/>
      <c r="M9" s="30"/>
      <c r="N9" s="30"/>
      <c r="Q9" s="31"/>
      <c r="R9" s="31"/>
      <c r="S9" s="31"/>
    </row>
    <row r="10" spans="1:19" s="29" customFormat="1" ht="52.5" customHeight="1" x14ac:dyDescent="0.3">
      <c r="A10" s="36" t="s">
        <v>275</v>
      </c>
      <c r="B10" s="51">
        <v>85.67</v>
      </c>
      <c r="C10" s="41" t="s">
        <v>198</v>
      </c>
      <c r="D10" s="41" t="s">
        <v>196</v>
      </c>
      <c r="E10" s="42">
        <v>14544686000196</v>
      </c>
      <c r="F10" s="40">
        <v>45503</v>
      </c>
      <c r="G10" s="69" t="s">
        <v>276</v>
      </c>
      <c r="H10" s="41">
        <v>42</v>
      </c>
      <c r="I10" s="41">
        <v>2024</v>
      </c>
      <c r="J10" s="43" t="s">
        <v>230</v>
      </c>
      <c r="L10" s="38"/>
      <c r="M10" s="30"/>
      <c r="N10" s="30"/>
      <c r="Q10" s="31"/>
      <c r="R10" s="31"/>
      <c r="S10" s="31"/>
    </row>
    <row r="11" spans="1:19" s="29" customFormat="1" ht="52.5" customHeight="1" x14ac:dyDescent="0.3">
      <c r="A11" s="36" t="s">
        <v>205</v>
      </c>
      <c r="B11" s="51">
        <v>52.98</v>
      </c>
      <c r="C11" s="41" t="s">
        <v>198</v>
      </c>
      <c r="D11" s="41" t="s">
        <v>196</v>
      </c>
      <c r="E11" s="42" t="s">
        <v>206</v>
      </c>
      <c r="F11" s="40">
        <v>45411</v>
      </c>
      <c r="G11" s="69" t="s">
        <v>207</v>
      </c>
      <c r="H11" s="41">
        <v>12</v>
      </c>
      <c r="I11" s="41">
        <v>2024</v>
      </c>
      <c r="J11" s="43" t="s">
        <v>201</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6" t="s">
        <v>46</v>
      </c>
      <c r="F13" s="127"/>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1" t="s">
        <v>49</v>
      </c>
      <c r="E15" s="121"/>
      <c r="F15" s="122"/>
      <c r="G15" s="37"/>
      <c r="H15" s="37"/>
      <c r="I15" s="37"/>
      <c r="J15" s="37"/>
      <c r="L15" s="38"/>
      <c r="M15" s="30"/>
      <c r="N15" s="30"/>
      <c r="Q15" s="31"/>
      <c r="R15" s="31"/>
      <c r="S15" s="31"/>
    </row>
    <row r="16" spans="1:19" s="29" customFormat="1" ht="54" customHeight="1" x14ac:dyDescent="0.3">
      <c r="A16" s="39" t="s">
        <v>27</v>
      </c>
      <c r="B16" s="51"/>
      <c r="C16" s="52"/>
      <c r="D16" s="123"/>
      <c r="E16" s="124"/>
      <c r="F16" s="125"/>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29" priority="5">
      <formula>$F1="VALOR INCONSISTENTE"</formula>
    </cfRule>
  </conditionalFormatting>
  <conditionalFormatting sqref="A9:J31">
    <cfRule type="expression" dxfId="2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81E60-9274-46A7-A408-564E1D2E8AC5}">
  <sheetPr codeName="Planilha42">
    <pageSetUpPr fitToPage="1"/>
  </sheetPr>
  <dimension ref="A1:S18"/>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172</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65.539999999999992</v>
      </c>
      <c r="B5" s="137">
        <f>IFERROR(MEDIAN(B7:B1048576),0)</f>
        <v>68</v>
      </c>
      <c r="C5" s="137"/>
      <c r="D5" s="137">
        <f>IFERROR(AVERAGEIFS(B7:B1048576,B7:B1048576,"&lt;"&amp;(A5+IFERROR(_xlfn.STDEV.S(B7:B1048576),0)),B7:B1048576,"&gt;"&amp;(A5-IFERROR(_xlfn.STDEV.S(B7:B1048576),0))),0)</f>
        <v>72.424999999999997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208</v>
      </c>
      <c r="B9" s="51">
        <v>78</v>
      </c>
      <c r="C9" s="41" t="s">
        <v>185</v>
      </c>
      <c r="D9" s="41" t="s">
        <v>182</v>
      </c>
      <c r="E9" s="42" t="s">
        <v>209</v>
      </c>
      <c r="F9" s="40">
        <v>45391</v>
      </c>
      <c r="G9" s="69" t="s">
        <v>210</v>
      </c>
      <c r="H9" s="41">
        <v>12</v>
      </c>
      <c r="I9" s="41">
        <v>2024</v>
      </c>
      <c r="J9" s="43" t="s">
        <v>183</v>
      </c>
      <c r="L9" s="38"/>
      <c r="M9" s="30"/>
      <c r="N9" s="30"/>
      <c r="Q9" s="31"/>
      <c r="R9" s="31"/>
      <c r="S9" s="31"/>
    </row>
    <row r="10" spans="1:19" s="29" customFormat="1" ht="52.5" customHeight="1" x14ac:dyDescent="0.3">
      <c r="A10" s="36" t="s">
        <v>277</v>
      </c>
      <c r="B10" s="51">
        <v>38</v>
      </c>
      <c r="C10" s="41" t="s">
        <v>198</v>
      </c>
      <c r="D10" s="41" t="s">
        <v>196</v>
      </c>
      <c r="E10" s="42">
        <v>18253127000188</v>
      </c>
      <c r="F10" s="40">
        <v>45338</v>
      </c>
      <c r="G10" s="69" t="s">
        <v>217</v>
      </c>
      <c r="H10" s="41">
        <v>2</v>
      </c>
      <c r="I10" s="41">
        <v>2024</v>
      </c>
      <c r="J10" s="43" t="s">
        <v>201</v>
      </c>
      <c r="L10" s="38"/>
      <c r="M10" s="30"/>
      <c r="N10" s="30"/>
      <c r="Q10" s="31"/>
      <c r="R10" s="31"/>
      <c r="S10" s="31"/>
    </row>
    <row r="11" spans="1:19" s="29" customFormat="1" ht="52.5" customHeight="1" x14ac:dyDescent="0.3">
      <c r="A11" s="36" t="s">
        <v>278</v>
      </c>
      <c r="B11" s="51">
        <v>79.7</v>
      </c>
      <c r="C11" s="41" t="s">
        <v>198</v>
      </c>
      <c r="D11" s="41" t="s">
        <v>196</v>
      </c>
      <c r="E11" s="42">
        <v>14959029000100</v>
      </c>
      <c r="F11" s="40">
        <v>45359</v>
      </c>
      <c r="G11" s="69" t="s">
        <v>279</v>
      </c>
      <c r="H11" s="41">
        <v>9</v>
      </c>
      <c r="I11" s="41">
        <v>2024</v>
      </c>
      <c r="J11" s="43" t="s">
        <v>201</v>
      </c>
      <c r="L11" s="38"/>
      <c r="M11" s="30"/>
      <c r="N11" s="30"/>
      <c r="Q11" s="31"/>
      <c r="R11" s="31"/>
      <c r="S11" s="31"/>
    </row>
    <row r="12" spans="1:19" s="29" customFormat="1" ht="52.5" customHeight="1" x14ac:dyDescent="0.3">
      <c r="A12" s="36" t="s">
        <v>218</v>
      </c>
      <c r="B12" s="51">
        <v>68</v>
      </c>
      <c r="C12" s="41" t="s">
        <v>198</v>
      </c>
      <c r="D12" s="41" t="s">
        <v>196</v>
      </c>
      <c r="E12" s="42" t="s">
        <v>219</v>
      </c>
      <c r="F12" s="40">
        <v>45383</v>
      </c>
      <c r="G12" s="69" t="s">
        <v>220</v>
      </c>
      <c r="H12" s="41">
        <v>22</v>
      </c>
      <c r="I12" s="41">
        <v>2024</v>
      </c>
      <c r="J12" s="43" t="s">
        <v>201</v>
      </c>
      <c r="L12" s="38"/>
      <c r="M12" s="30"/>
      <c r="N12" s="30"/>
      <c r="Q12" s="31"/>
      <c r="R12" s="31"/>
      <c r="S12" s="31"/>
    </row>
    <row r="13" spans="1:19" s="29" customFormat="1" ht="52.5" customHeight="1" x14ac:dyDescent="0.3">
      <c r="A13" s="36" t="s">
        <v>221</v>
      </c>
      <c r="B13" s="51">
        <v>64</v>
      </c>
      <c r="C13" s="41" t="s">
        <v>222</v>
      </c>
      <c r="D13" s="41" t="s">
        <v>202</v>
      </c>
      <c r="E13" s="42" t="s">
        <v>223</v>
      </c>
      <c r="F13" s="40">
        <v>45350</v>
      </c>
      <c r="G13" s="69" t="s">
        <v>224</v>
      </c>
      <c r="H13" s="41" t="s">
        <v>225</v>
      </c>
      <c r="I13" s="41">
        <v>2024</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6" priority="5">
      <formula>$F1="VALOR INCONSISTENTE"</formula>
    </cfRule>
  </conditionalFormatting>
  <conditionalFormatting sqref="A9:J27">
    <cfRule type="expression" dxfId="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3CCF-34CA-4C82-B860-CF3AE5CE368A}">
  <sheetPr codeName="Planilha43">
    <tabColor rgb="FFFFFF00"/>
    <pageSetUpPr fitToPage="1"/>
  </sheetPr>
  <dimension ref="A1:S13"/>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173</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23" priority="5">
      <formula>$F1="VALOR INCONSISTENTE"</formula>
    </cfRule>
  </conditionalFormatting>
  <conditionalFormatting sqref="A9:J31">
    <cfRule type="expression" dxfId="2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A4458-2CFF-4D20-9493-582487C14825}">
  <sheetPr codeName="Planilha44">
    <pageSetUpPr fitToPage="1"/>
  </sheetPr>
  <dimension ref="A1:S17"/>
  <sheetViews>
    <sheetView showGridLines="0" zoomScale="80" zoomScaleNormal="80" workbookViewId="0">
      <pane ySplit="2" topLeftCell="A3" activePane="bottomLeft" state="frozen"/>
      <selection pane="bottomLeft" activeCell="B2" sqref="B2:D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174</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87.587500000000006</v>
      </c>
      <c r="B5" s="137">
        <f>IFERROR(MEDIAN(B7:B1048576),0)</f>
        <v>89.3</v>
      </c>
      <c r="C5" s="137"/>
      <c r="D5" s="137">
        <f>IFERROR(AVERAGEIFS(B7:B1048576,B7:B1048576,"&lt;"&amp;(A5+IFERROR(_xlfn.STDEV.S(B7:B1048576),0)),B7:B1048576,"&gt;"&amp;(A5-IFERROR(_xlfn.STDEV.S(B7:B1048576),0))),0)</f>
        <v>89.3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280</v>
      </c>
      <c r="B9" s="51">
        <v>145</v>
      </c>
      <c r="C9" s="41" t="s">
        <v>258</v>
      </c>
      <c r="D9" s="41" t="s">
        <v>202</v>
      </c>
      <c r="E9" s="42">
        <v>40793725000107</v>
      </c>
      <c r="F9" s="40">
        <v>45426</v>
      </c>
      <c r="G9" s="69" t="s">
        <v>281</v>
      </c>
      <c r="H9" s="41" t="s">
        <v>282</v>
      </c>
      <c r="I9" s="41" t="s">
        <v>266</v>
      </c>
      <c r="J9" s="43" t="s">
        <v>216</v>
      </c>
      <c r="L9" s="38"/>
      <c r="M9" s="30"/>
      <c r="N9" s="30"/>
      <c r="Q9" s="31"/>
      <c r="R9" s="31"/>
      <c r="S9" s="31"/>
    </row>
    <row r="10" spans="1:19" s="29" customFormat="1" ht="52.5" customHeight="1" x14ac:dyDescent="0.3">
      <c r="A10" s="36" t="s">
        <v>283</v>
      </c>
      <c r="B10" s="51">
        <v>74.599999999999994</v>
      </c>
      <c r="C10" s="41" t="s">
        <v>258</v>
      </c>
      <c r="D10" s="41" t="s">
        <v>202</v>
      </c>
      <c r="E10" s="42">
        <v>24423856000138</v>
      </c>
      <c r="F10" s="40">
        <v>45548</v>
      </c>
      <c r="G10" s="69" t="s">
        <v>284</v>
      </c>
      <c r="H10" s="41" t="s">
        <v>285</v>
      </c>
      <c r="I10" s="41" t="s">
        <v>266</v>
      </c>
      <c r="J10" s="43" t="s">
        <v>216</v>
      </c>
      <c r="L10" s="38"/>
      <c r="M10" s="30"/>
      <c r="N10" s="30"/>
      <c r="Q10" s="31"/>
      <c r="R10" s="31"/>
      <c r="S10" s="31"/>
    </row>
    <row r="11" spans="1:19" s="29" customFormat="1" ht="52.5" customHeight="1" x14ac:dyDescent="0.3">
      <c r="A11" s="36" t="s">
        <v>287</v>
      </c>
      <c r="B11" s="51">
        <v>26.75</v>
      </c>
      <c r="C11" s="41" t="s">
        <v>198</v>
      </c>
      <c r="D11" s="41" t="s">
        <v>196</v>
      </c>
      <c r="E11" s="42">
        <v>48819591000150</v>
      </c>
      <c r="F11" s="40">
        <v>45420</v>
      </c>
      <c r="G11" s="69" t="s">
        <v>288</v>
      </c>
      <c r="H11" s="41">
        <v>17</v>
      </c>
      <c r="I11" s="41">
        <v>2024</v>
      </c>
      <c r="J11" s="43" t="s">
        <v>201</v>
      </c>
      <c r="L11" s="38"/>
      <c r="M11" s="30"/>
      <c r="N11" s="30"/>
      <c r="Q11" s="31"/>
      <c r="R11" s="31"/>
      <c r="S11" s="31"/>
    </row>
    <row r="12" spans="1:19" s="29" customFormat="1" ht="52.5" customHeight="1" x14ac:dyDescent="0.3">
      <c r="A12" s="36" t="s">
        <v>286</v>
      </c>
      <c r="B12" s="51">
        <v>104</v>
      </c>
      <c r="C12" s="41" t="s">
        <v>185</v>
      </c>
      <c r="D12" s="41" t="s">
        <v>182</v>
      </c>
      <c r="E12" s="42">
        <v>30342560000195</v>
      </c>
      <c r="F12" s="40">
        <v>45526</v>
      </c>
      <c r="G12" s="69" t="s">
        <v>226</v>
      </c>
      <c r="H12" s="41">
        <v>57</v>
      </c>
      <c r="I12" s="41">
        <v>2024</v>
      </c>
      <c r="J12" s="43" t="s">
        <v>183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0" priority="5">
      <formula>$F1="VALOR INCONSISTENTE"</formula>
    </cfRule>
  </conditionalFormatting>
  <conditionalFormatting sqref="A9:J27">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BAB01-0F50-4F74-9046-65E8FDEA8451}">
  <sheetPr codeName="Planilha45">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175</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67.97999999999999</v>
      </c>
      <c r="B5" s="137">
        <f>IFERROR(MEDIAN(B7:B1048576),0)</f>
        <v>75</v>
      </c>
      <c r="C5" s="137"/>
      <c r="D5" s="137">
        <f>IFERROR(AVERAGEIFS(B7:B1048576,B7:B1048576,"&lt;"&amp;(A5+IFERROR(_xlfn.STDEV.S(B7:B1048576),0)),B7:B1048576,"&gt;"&amp;(A5-IFERROR(_xlfn.STDEV.S(B7:B1048576),0))),0)</f>
        <v>72.472499999999997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78</v>
      </c>
      <c r="C9" s="41" t="s">
        <v>185</v>
      </c>
      <c r="D9" s="41" t="s">
        <v>182</v>
      </c>
      <c r="E9" s="42" t="s">
        <v>232</v>
      </c>
      <c r="F9" s="40">
        <v>45467</v>
      </c>
      <c r="G9" s="69" t="s">
        <v>233</v>
      </c>
      <c r="H9" s="41">
        <v>6</v>
      </c>
      <c r="I9" s="41">
        <v>2024</v>
      </c>
      <c r="J9" s="43" t="s">
        <v>183</v>
      </c>
      <c r="L9" s="38"/>
      <c r="M9" s="30"/>
      <c r="N9" s="30"/>
      <c r="Q9" s="31"/>
      <c r="R9" s="31"/>
      <c r="S9" s="31"/>
    </row>
    <row r="10" spans="1:19" s="29" customFormat="1" ht="52.5" customHeight="1" x14ac:dyDescent="0.3">
      <c r="A10" s="36" t="s">
        <v>234</v>
      </c>
      <c r="B10" s="51">
        <v>80</v>
      </c>
      <c r="C10" s="41" t="s">
        <v>185</v>
      </c>
      <c r="D10" s="41" t="s">
        <v>182</v>
      </c>
      <c r="E10" s="42" t="s">
        <v>235</v>
      </c>
      <c r="F10" s="40">
        <v>45553</v>
      </c>
      <c r="G10" s="69" t="s">
        <v>236</v>
      </c>
      <c r="H10" s="41">
        <v>28</v>
      </c>
      <c r="I10" s="41">
        <v>2024</v>
      </c>
      <c r="J10" s="43" t="s">
        <v>214</v>
      </c>
      <c r="L10" s="38"/>
      <c r="M10" s="30"/>
      <c r="N10" s="30"/>
      <c r="Q10" s="31"/>
      <c r="R10" s="31"/>
      <c r="S10" s="31"/>
    </row>
    <row r="11" spans="1:19" s="29" customFormat="1" ht="52.5" customHeight="1" x14ac:dyDescent="0.3">
      <c r="A11" s="36" t="s">
        <v>237</v>
      </c>
      <c r="B11" s="51">
        <v>75</v>
      </c>
      <c r="C11" s="41" t="s">
        <v>185</v>
      </c>
      <c r="D11" s="41" t="s">
        <v>182</v>
      </c>
      <c r="E11" s="42" t="s">
        <v>203</v>
      </c>
      <c r="F11" s="40">
        <v>45370</v>
      </c>
      <c r="G11" s="69" t="s">
        <v>238</v>
      </c>
      <c r="H11" s="41">
        <v>5</v>
      </c>
      <c r="I11" s="41">
        <v>2024</v>
      </c>
      <c r="J11" s="43" t="s">
        <v>183</v>
      </c>
      <c r="L11" s="38"/>
      <c r="M11" s="30"/>
      <c r="N11" s="30"/>
      <c r="Q11" s="31"/>
      <c r="R11" s="31"/>
      <c r="S11" s="31"/>
    </row>
    <row r="12" spans="1:19" s="29" customFormat="1" ht="52.5" customHeight="1" x14ac:dyDescent="0.3">
      <c r="A12" s="36" t="s">
        <v>289</v>
      </c>
      <c r="B12" s="51">
        <v>50.01</v>
      </c>
      <c r="C12" s="41" t="s">
        <v>198</v>
      </c>
      <c r="D12" s="41" t="s">
        <v>196</v>
      </c>
      <c r="E12" s="42">
        <v>20710280000139</v>
      </c>
      <c r="F12" s="40">
        <v>45422</v>
      </c>
      <c r="G12" s="69" t="s">
        <v>200</v>
      </c>
      <c r="H12" s="41">
        <v>2</v>
      </c>
      <c r="I12" s="41">
        <v>2024</v>
      </c>
      <c r="J12" s="43" t="s">
        <v>201</v>
      </c>
      <c r="L12" s="38"/>
      <c r="M12" s="30"/>
      <c r="N12" s="30"/>
      <c r="Q12" s="31"/>
      <c r="R12" s="31"/>
      <c r="S12" s="31"/>
    </row>
    <row r="13" spans="1:19" s="29" customFormat="1" ht="52.5" customHeight="1" x14ac:dyDescent="0.3">
      <c r="A13" s="36" t="s">
        <v>239</v>
      </c>
      <c r="B13" s="51">
        <v>56.89</v>
      </c>
      <c r="C13" s="41" t="s">
        <v>198</v>
      </c>
      <c r="D13" s="41" t="s">
        <v>196</v>
      </c>
      <c r="E13" s="42" t="s">
        <v>240</v>
      </c>
      <c r="F13" s="40">
        <v>45532</v>
      </c>
      <c r="G13" s="69" t="s">
        <v>241</v>
      </c>
      <c r="H13" s="41">
        <v>61</v>
      </c>
      <c r="I13" s="41">
        <v>2024</v>
      </c>
      <c r="J13" s="43" t="s">
        <v>230</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7" priority="5">
      <formula>$F1="VALOR INCONSISTENTE"</formula>
    </cfRule>
  </conditionalFormatting>
  <conditionalFormatting sqref="A9:J29">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61977-43D9-47BC-B8C6-0D2470F7C8EF}">
  <sheetPr codeName="Planilha46">
    <pageSetUpPr fitToPage="1"/>
  </sheetPr>
  <dimension ref="A1:S18"/>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176</v>
      </c>
      <c r="C1" s="131"/>
      <c r="D1" s="132"/>
      <c r="E1" s="9"/>
      <c r="F1" s="2"/>
      <c r="G1" s="1"/>
      <c r="H1" s="2"/>
      <c r="I1" s="2"/>
      <c r="J1" s="2"/>
      <c r="K1" s="3"/>
      <c r="M1" s="3"/>
      <c r="N1" s="3"/>
    </row>
    <row r="2" spans="1:19" s="26" customFormat="1" ht="27" customHeight="1" x14ac:dyDescent="0.25">
      <c r="A2" s="70" t="s">
        <v>26</v>
      </c>
      <c r="B2" s="133" t="s">
        <v>177</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47.2</v>
      </c>
      <c r="B5" s="137">
        <f>IFERROR(MEDIAN(B7:B1048576),0)</f>
        <v>51</v>
      </c>
      <c r="C5" s="137"/>
      <c r="D5" s="137">
        <f>IFERROR(AVERAGEIFS(B7:B1048576,B7:B1048576,"&lt;"&amp;(A5+IFERROR(_xlfn.STDEV.S(B7:B1048576),0)),B7:B1048576,"&gt;"&amp;(A5-IFERROR(_xlfn.STDEV.S(B7:B1048576),0))),0)</f>
        <v>48.333333333333336</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242</v>
      </c>
      <c r="B9" s="51">
        <v>66</v>
      </c>
      <c r="C9" s="41" t="s">
        <v>185</v>
      </c>
      <c r="D9" s="41" t="s">
        <v>182</v>
      </c>
      <c r="E9" s="42" t="s">
        <v>203</v>
      </c>
      <c r="F9" s="40">
        <v>45370</v>
      </c>
      <c r="G9" s="69" t="s">
        <v>238</v>
      </c>
      <c r="H9" s="41">
        <v>5</v>
      </c>
      <c r="I9" s="41">
        <v>2024</v>
      </c>
      <c r="J9" s="43" t="s">
        <v>183</v>
      </c>
      <c r="L9" s="38"/>
      <c r="M9" s="30"/>
      <c r="N9" s="30"/>
      <c r="Q9" s="31"/>
      <c r="R9" s="31"/>
      <c r="S9" s="31"/>
    </row>
    <row r="10" spans="1:19" s="29" customFormat="1" ht="52.5" customHeight="1" x14ac:dyDescent="0.3">
      <c r="A10" s="36" t="s">
        <v>243</v>
      </c>
      <c r="B10" s="51">
        <v>51</v>
      </c>
      <c r="C10" s="41" t="s">
        <v>185</v>
      </c>
      <c r="D10" s="41" t="s">
        <v>182</v>
      </c>
      <c r="E10" s="42" t="s">
        <v>244</v>
      </c>
      <c r="F10" s="40">
        <v>45407</v>
      </c>
      <c r="G10" s="69" t="s">
        <v>245</v>
      </c>
      <c r="H10" s="41">
        <v>14</v>
      </c>
      <c r="I10" s="41">
        <v>2024</v>
      </c>
      <c r="J10" s="43" t="s">
        <v>183</v>
      </c>
      <c r="L10" s="38"/>
      <c r="M10" s="30"/>
      <c r="N10" s="30"/>
      <c r="Q10" s="31"/>
      <c r="R10" s="31"/>
      <c r="S10" s="31"/>
    </row>
    <row r="11" spans="1:19" s="29" customFormat="1" ht="52.5" customHeight="1" x14ac:dyDescent="0.3">
      <c r="A11" s="36" t="s">
        <v>290</v>
      </c>
      <c r="B11" s="51">
        <v>35</v>
      </c>
      <c r="C11" s="41" t="s">
        <v>185</v>
      </c>
      <c r="D11" s="41" t="s">
        <v>182</v>
      </c>
      <c r="E11" s="42" t="s">
        <v>269</v>
      </c>
      <c r="F11" s="40">
        <v>45530</v>
      </c>
      <c r="G11" s="69" t="s">
        <v>270</v>
      </c>
      <c r="H11" s="41">
        <v>10</v>
      </c>
      <c r="I11" s="41">
        <v>2024</v>
      </c>
      <c r="J11" s="43" t="s">
        <v>271</v>
      </c>
      <c r="L11" s="38"/>
      <c r="M11" s="30"/>
      <c r="N11" s="30"/>
      <c r="Q11" s="31"/>
      <c r="R11" s="31"/>
      <c r="S11" s="31"/>
    </row>
    <row r="12" spans="1:19" s="29" customFormat="1" ht="52.5" customHeight="1" x14ac:dyDescent="0.3">
      <c r="A12" s="36" t="s">
        <v>290</v>
      </c>
      <c r="B12" s="51">
        <v>25</v>
      </c>
      <c r="C12" s="41" t="s">
        <v>198</v>
      </c>
      <c r="D12" s="41" t="s">
        <v>196</v>
      </c>
      <c r="E12" s="42">
        <v>8495292000192</v>
      </c>
      <c r="F12" s="40">
        <v>45386</v>
      </c>
      <c r="G12" s="69" t="s">
        <v>291</v>
      </c>
      <c r="H12" s="41">
        <v>8</v>
      </c>
      <c r="I12" s="41">
        <v>2024</v>
      </c>
      <c r="J12" s="43" t="s">
        <v>201</v>
      </c>
      <c r="L12" s="38"/>
      <c r="M12" s="30"/>
      <c r="N12" s="30"/>
      <c r="Q12" s="31"/>
      <c r="R12" s="31"/>
      <c r="S12" s="31"/>
    </row>
    <row r="13" spans="1:19" s="29" customFormat="1" ht="52.5" customHeight="1" x14ac:dyDescent="0.3">
      <c r="A13" s="36" t="s">
        <v>242</v>
      </c>
      <c r="B13" s="51">
        <v>59</v>
      </c>
      <c r="C13" s="41" t="s">
        <v>198</v>
      </c>
      <c r="D13" s="41" t="s">
        <v>196</v>
      </c>
      <c r="E13" s="42" t="s">
        <v>199</v>
      </c>
      <c r="F13" s="40">
        <v>45370</v>
      </c>
      <c r="G13" s="69" t="s">
        <v>248</v>
      </c>
      <c r="H13" s="41">
        <v>6</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4" priority="5">
      <formula>$F1="VALOR INCONSISTENTE"</formula>
    </cfRule>
  </conditionalFormatting>
  <conditionalFormatting sqref="A9:J26">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A15D5-DF3D-4F3D-96B8-A44F33558AD6}">
  <sheetPr codeName="Planilha47">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178</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43.666666666666664</v>
      </c>
      <c r="B5" s="137">
        <f>IFERROR(MEDIAN(B7:B1048576),0)</f>
        <v>44.5</v>
      </c>
      <c r="C5" s="137"/>
      <c r="D5" s="137">
        <f>IFERROR(AVERAGEIFS(B7:B1048576,B7:B1048576,"&lt;"&amp;(A5+IFERROR(_xlfn.STDEV.S(B7:B1048576),0)),B7:B1048576,"&gt;"&amp;(A5-IFERROR(_xlfn.STDEV.S(B7:B1048576),0))),0)</f>
        <v>44.5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249</v>
      </c>
      <c r="B9" s="51">
        <v>35.9</v>
      </c>
      <c r="C9" s="41" t="s">
        <v>185</v>
      </c>
      <c r="D9" s="41" t="s">
        <v>182</v>
      </c>
      <c r="E9" s="42" t="s">
        <v>250</v>
      </c>
      <c r="F9" s="40">
        <v>45358</v>
      </c>
      <c r="G9" s="69" t="s">
        <v>251</v>
      </c>
      <c r="H9" s="41">
        <v>6</v>
      </c>
      <c r="I9" s="41">
        <v>2024</v>
      </c>
      <c r="J9" s="43" t="s">
        <v>183</v>
      </c>
      <c r="L9" s="38"/>
      <c r="M9" s="30"/>
      <c r="N9" s="30"/>
      <c r="Q9" s="31"/>
      <c r="R9" s="31"/>
      <c r="S9" s="31"/>
    </row>
    <row r="10" spans="1:19" s="29" customFormat="1" ht="52.5" customHeight="1" x14ac:dyDescent="0.3">
      <c r="A10" s="36" t="s">
        <v>252</v>
      </c>
      <c r="B10" s="51">
        <v>44</v>
      </c>
      <c r="C10" s="41" t="s">
        <v>185</v>
      </c>
      <c r="D10" s="41" t="s">
        <v>182</v>
      </c>
      <c r="E10" s="42" t="s">
        <v>203</v>
      </c>
      <c r="F10" s="40">
        <v>45370</v>
      </c>
      <c r="G10" s="69" t="s">
        <v>238</v>
      </c>
      <c r="H10" s="41">
        <v>5</v>
      </c>
      <c r="I10" s="41">
        <v>2024</v>
      </c>
      <c r="J10" s="43" t="s">
        <v>183</v>
      </c>
      <c r="L10" s="38"/>
      <c r="M10" s="30"/>
      <c r="N10" s="30"/>
      <c r="Q10" s="31"/>
      <c r="R10" s="31"/>
      <c r="S10" s="31"/>
    </row>
    <row r="11" spans="1:19" s="29" customFormat="1" ht="52.5" customHeight="1" x14ac:dyDescent="0.3">
      <c r="A11" s="36" t="s">
        <v>253</v>
      </c>
      <c r="B11" s="51">
        <v>60</v>
      </c>
      <c r="C11" s="41" t="s">
        <v>185</v>
      </c>
      <c r="D11" s="41" t="s">
        <v>182</v>
      </c>
      <c r="E11" s="42" t="s">
        <v>213</v>
      </c>
      <c r="F11" s="40">
        <v>45364</v>
      </c>
      <c r="G11" s="69" t="s">
        <v>212</v>
      </c>
      <c r="H11" s="41">
        <v>2</v>
      </c>
      <c r="I11" s="41">
        <v>2024</v>
      </c>
      <c r="J11" s="43" t="s">
        <v>211</v>
      </c>
      <c r="L11" s="38"/>
      <c r="M11" s="30"/>
      <c r="N11" s="30"/>
      <c r="Q11" s="31"/>
      <c r="R11" s="31"/>
      <c r="S11" s="31"/>
    </row>
    <row r="12" spans="1:19" s="29" customFormat="1" ht="52.5" customHeight="1" x14ac:dyDescent="0.3">
      <c r="A12" s="36" t="s">
        <v>246</v>
      </c>
      <c r="B12" s="51">
        <v>45</v>
      </c>
      <c r="C12" s="41" t="s">
        <v>185</v>
      </c>
      <c r="D12" s="41" t="s">
        <v>182</v>
      </c>
      <c r="E12" s="42" t="s">
        <v>247</v>
      </c>
      <c r="F12" s="40">
        <v>45553</v>
      </c>
      <c r="G12" s="69" t="s">
        <v>236</v>
      </c>
      <c r="H12" s="41">
        <v>28</v>
      </c>
      <c r="I12" s="41">
        <v>2024</v>
      </c>
      <c r="J12" s="43" t="s">
        <v>214</v>
      </c>
      <c r="L12" s="38"/>
      <c r="M12" s="30"/>
      <c r="N12" s="30"/>
      <c r="Q12" s="31"/>
      <c r="R12" s="31"/>
      <c r="S12" s="31"/>
    </row>
    <row r="13" spans="1:19" s="29" customFormat="1" ht="52.5" customHeight="1" x14ac:dyDescent="0.3">
      <c r="A13" s="36" t="s">
        <v>254</v>
      </c>
      <c r="B13" s="51">
        <v>24</v>
      </c>
      <c r="C13" s="41" t="s">
        <v>185</v>
      </c>
      <c r="D13" s="41" t="s">
        <v>182</v>
      </c>
      <c r="E13" s="42" t="s">
        <v>255</v>
      </c>
      <c r="F13" s="40">
        <v>45378</v>
      </c>
      <c r="G13" s="69" t="s">
        <v>256</v>
      </c>
      <c r="H13" s="41">
        <v>3</v>
      </c>
      <c r="I13" s="41">
        <v>2024</v>
      </c>
      <c r="J13" s="43" t="s">
        <v>214</v>
      </c>
      <c r="L13" s="38"/>
      <c r="M13" s="30"/>
      <c r="N13" s="30"/>
      <c r="Q13" s="31"/>
      <c r="R13" s="31"/>
      <c r="S13" s="31"/>
    </row>
    <row r="14" spans="1:19" s="29" customFormat="1" ht="52.5" customHeight="1" x14ac:dyDescent="0.3">
      <c r="A14" s="36" t="s">
        <v>257</v>
      </c>
      <c r="B14" s="51">
        <v>53.1</v>
      </c>
      <c r="C14" s="41" t="s">
        <v>258</v>
      </c>
      <c r="D14" s="41" t="s">
        <v>202</v>
      </c>
      <c r="E14" s="42" t="s">
        <v>260</v>
      </c>
      <c r="F14" s="40">
        <v>45544</v>
      </c>
      <c r="G14" s="69" t="s">
        <v>259</v>
      </c>
      <c r="H14" s="41" t="s">
        <v>261</v>
      </c>
      <c r="I14" s="41">
        <v>2024</v>
      </c>
      <c r="J14" s="43" t="s">
        <v>215</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6" t="s">
        <v>46</v>
      </c>
      <c r="F16" s="127"/>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1" t="s">
        <v>49</v>
      </c>
      <c r="E18" s="121"/>
      <c r="F18" s="122"/>
      <c r="G18" s="37"/>
      <c r="H18" s="37"/>
      <c r="I18" s="37"/>
      <c r="J18" s="37"/>
      <c r="L18" s="38"/>
      <c r="M18" s="30"/>
      <c r="N18" s="30"/>
      <c r="Q18" s="31"/>
      <c r="R18" s="31"/>
      <c r="S18" s="31"/>
    </row>
    <row r="19" spans="1:19" s="29" customFormat="1" ht="54" customHeight="1" x14ac:dyDescent="0.3">
      <c r="A19" s="39" t="s">
        <v>27</v>
      </c>
      <c r="B19" s="51"/>
      <c r="C19" s="52"/>
      <c r="D19" s="123"/>
      <c r="E19" s="124"/>
      <c r="F19" s="125"/>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1" priority="5">
      <formula>$F1="VALOR INCONSISTENTE"</formula>
    </cfRule>
  </conditionalFormatting>
  <conditionalFormatting sqref="A9:J30">
    <cfRule type="expression" dxfId="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A7DFD-8711-4AD9-95AB-226945979F55}">
  <sheetPr codeName="Planilha48">
    <pageSetUpPr fitToPage="1"/>
  </sheetPr>
  <dimension ref="A1:S17"/>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142.71</v>
      </c>
      <c r="B5" s="137">
        <f>IFERROR(MEDIAN(B7:B1048576),0)</f>
        <v>139.5</v>
      </c>
      <c r="C5" s="137"/>
      <c r="D5" s="137">
        <f>IFERROR(AVERAGEIFS(B7:B1048576,B7:B1048576,"&lt;"&amp;(A5+IFERROR(_xlfn.STDEV.S(B7:B1048576),0)),B7:B1048576,"&gt;"&amp;(A5-IFERROR(_xlfn.STDEV.S(B7:B1048576),0))),0)</f>
        <v>139.5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262</v>
      </c>
      <c r="B9" s="51">
        <v>240</v>
      </c>
      <c r="C9" s="41" t="s">
        <v>198</v>
      </c>
      <c r="D9" s="41" t="s">
        <v>196</v>
      </c>
      <c r="E9" s="42" t="s">
        <v>263</v>
      </c>
      <c r="F9" s="40">
        <v>45527</v>
      </c>
      <c r="G9" s="69" t="s">
        <v>264</v>
      </c>
      <c r="H9" s="41">
        <v>23</v>
      </c>
      <c r="I9" s="41">
        <v>2024</v>
      </c>
      <c r="J9" s="43" t="s">
        <v>201</v>
      </c>
      <c r="L9" s="38"/>
      <c r="M9" s="30"/>
      <c r="N9" s="30"/>
      <c r="Q9" s="31"/>
      <c r="R9" s="31"/>
      <c r="S9" s="31"/>
    </row>
    <row r="10" spans="1:19" s="29" customFormat="1" ht="52.5" customHeight="1" x14ac:dyDescent="0.3">
      <c r="A10" s="36" t="s">
        <v>295</v>
      </c>
      <c r="B10" s="51">
        <v>160</v>
      </c>
      <c r="C10" s="41" t="s">
        <v>258</v>
      </c>
      <c r="D10" s="41" t="s">
        <v>202</v>
      </c>
      <c r="E10" s="42">
        <v>40995644000181</v>
      </c>
      <c r="F10" s="40">
        <v>45512</v>
      </c>
      <c r="G10" s="69" t="s">
        <v>281</v>
      </c>
      <c r="H10" s="41" t="s">
        <v>296</v>
      </c>
      <c r="I10" s="41" t="s">
        <v>266</v>
      </c>
      <c r="J10" s="43" t="s">
        <v>216</v>
      </c>
      <c r="L10" s="38"/>
      <c r="M10" s="30"/>
      <c r="N10" s="30"/>
      <c r="Q10" s="31"/>
      <c r="R10" s="31"/>
      <c r="S10" s="31"/>
    </row>
    <row r="11" spans="1:19" s="29" customFormat="1" ht="52.5" customHeight="1" x14ac:dyDescent="0.3">
      <c r="A11" s="36" t="s">
        <v>297</v>
      </c>
      <c r="B11" s="51">
        <v>51.84</v>
      </c>
      <c r="C11" s="41" t="s">
        <v>198</v>
      </c>
      <c r="D11" s="41" t="s">
        <v>196</v>
      </c>
      <c r="E11" s="42">
        <v>34039885000154</v>
      </c>
      <c r="F11" s="40">
        <v>45448</v>
      </c>
      <c r="G11" s="69" t="s">
        <v>298</v>
      </c>
      <c r="H11" s="41">
        <v>15</v>
      </c>
      <c r="I11" s="41">
        <v>2024</v>
      </c>
      <c r="J11" s="43" t="s">
        <v>201</v>
      </c>
      <c r="L11" s="38"/>
      <c r="M11" s="30"/>
      <c r="N11" s="30"/>
      <c r="Q11" s="31"/>
      <c r="R11" s="31"/>
      <c r="S11" s="31"/>
    </row>
    <row r="12" spans="1:19" s="29" customFormat="1" ht="52.5" customHeight="1" x14ac:dyDescent="0.3">
      <c r="A12" s="36" t="s">
        <v>292</v>
      </c>
      <c r="B12" s="51">
        <v>119</v>
      </c>
      <c r="C12" s="41" t="s">
        <v>198</v>
      </c>
      <c r="D12" s="41" t="s">
        <v>196</v>
      </c>
      <c r="E12" s="42">
        <v>34798600000169</v>
      </c>
      <c r="F12" s="40">
        <v>45387</v>
      </c>
      <c r="G12" s="69" t="s">
        <v>293</v>
      </c>
      <c r="H12" s="41">
        <v>4</v>
      </c>
      <c r="I12" s="41">
        <v>2024</v>
      </c>
      <c r="J12" s="43" t="s">
        <v>294</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8" priority="5">
      <formula>$F1="VALOR INCONSISTENTE"</formula>
    </cfRule>
  </conditionalFormatting>
  <conditionalFormatting sqref="A9:J34">
    <cfRule type="expression" dxfId="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1D83F-B106-43D7-84C2-319D15CF00F5}">
  <sheetPr codeName="Planilha49">
    <tabColor rgb="FFFFFF00"/>
    <pageSetUpPr fitToPage="1"/>
  </sheetPr>
  <dimension ref="A1:S13"/>
  <sheetViews>
    <sheetView showGridLines="0" zoomScale="80" zoomScaleNormal="80" workbookViewId="0">
      <pane ySplit="2" topLeftCell="A3" activePane="bottomLeft" state="frozen"/>
      <selection pane="bottomLeft" activeCell="A7" sqref="A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180</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5" priority="5">
      <formula>$F1="VALOR INCONSISTENTE"</formula>
    </cfRule>
  </conditionalFormatting>
  <conditionalFormatting sqref="A9:J31">
    <cfRule type="expression" dxfId="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4C35-8D60-4A1D-8A13-B8ED6C51A6FB}">
  <sheetPr codeName="Planilha5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90.507999999999996</v>
      </c>
      <c r="B5" s="137">
        <f>IFERROR(MEDIAN(B7:B1048576),0)</f>
        <v>94.96</v>
      </c>
      <c r="C5" s="137"/>
      <c r="D5" s="137">
        <f>IFERROR(AVERAGEIFS(B7:B1048576,B7:B1048576,"&lt;"&amp;(A5+IFERROR(_xlfn.STDEV.S(B7:B1048576),0)),B7:B1048576,"&gt;"&amp;(A5-IFERROR(_xlfn.STDEV.S(B7:B1048576),0))),0)</f>
        <v>84.219999999999985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265</v>
      </c>
      <c r="B9" s="51">
        <v>94.96</v>
      </c>
      <c r="C9" s="41" t="s">
        <v>185</v>
      </c>
      <c r="D9" s="41" t="s">
        <v>182</v>
      </c>
      <c r="E9" s="42" t="s">
        <v>203</v>
      </c>
      <c r="F9" s="40">
        <v>45351</v>
      </c>
      <c r="G9" s="69" t="s">
        <v>204</v>
      </c>
      <c r="H9" s="41">
        <v>4</v>
      </c>
      <c r="I9" s="41">
        <v>2024</v>
      </c>
      <c r="J9" s="43" t="s">
        <v>183</v>
      </c>
      <c r="L9" s="38"/>
      <c r="M9" s="30"/>
      <c r="N9" s="30"/>
      <c r="Q9" s="31"/>
      <c r="R9" s="31"/>
      <c r="S9" s="31"/>
    </row>
    <row r="10" spans="1:19" s="29" customFormat="1" ht="52.5" customHeight="1" x14ac:dyDescent="0.3">
      <c r="A10" s="36" t="s">
        <v>228</v>
      </c>
      <c r="B10" s="51">
        <v>98</v>
      </c>
      <c r="C10" s="41" t="s">
        <v>185</v>
      </c>
      <c r="D10" s="41" t="s">
        <v>182</v>
      </c>
      <c r="E10" s="42">
        <v>11589175000100</v>
      </c>
      <c r="F10" s="40">
        <v>45370</v>
      </c>
      <c r="G10" s="69" t="s">
        <v>238</v>
      </c>
      <c r="H10" s="41">
        <v>5</v>
      </c>
      <c r="I10" s="41">
        <v>2024</v>
      </c>
      <c r="J10" s="43" t="s">
        <v>183</v>
      </c>
      <c r="L10" s="38"/>
      <c r="M10" s="30"/>
      <c r="N10" s="30"/>
      <c r="Q10" s="31"/>
      <c r="R10" s="31"/>
      <c r="S10" s="31"/>
    </row>
    <row r="11" spans="1:19" s="29" customFormat="1" ht="52.5" customHeight="1" x14ac:dyDescent="0.3">
      <c r="A11" s="36" t="s">
        <v>228</v>
      </c>
      <c r="B11" s="51">
        <v>150</v>
      </c>
      <c r="C11" s="41" t="s">
        <v>185</v>
      </c>
      <c r="D11" s="41" t="s">
        <v>182</v>
      </c>
      <c r="E11" s="42">
        <v>7241426000186</v>
      </c>
      <c r="F11" s="40">
        <v>45345</v>
      </c>
      <c r="G11" s="69" t="s">
        <v>229</v>
      </c>
      <c r="H11" s="41">
        <v>1</v>
      </c>
      <c r="I11" s="41">
        <v>2024</v>
      </c>
      <c r="J11" s="43" t="s">
        <v>214</v>
      </c>
      <c r="L11" s="38"/>
      <c r="M11" s="30"/>
      <c r="N11" s="30"/>
      <c r="Q11" s="31"/>
      <c r="R11" s="31"/>
      <c r="S11" s="31"/>
    </row>
    <row r="12" spans="1:19" s="29" customFormat="1" ht="52.5" customHeight="1" x14ac:dyDescent="0.3">
      <c r="A12" s="36" t="s">
        <v>302</v>
      </c>
      <c r="B12" s="51">
        <v>49.88</v>
      </c>
      <c r="C12" s="41" t="s">
        <v>198</v>
      </c>
      <c r="D12" s="41" t="s">
        <v>196</v>
      </c>
      <c r="E12" s="42">
        <v>35634909000186</v>
      </c>
      <c r="F12" s="40">
        <v>45398</v>
      </c>
      <c r="G12" s="69" t="s">
        <v>248</v>
      </c>
      <c r="H12" s="41">
        <v>7</v>
      </c>
      <c r="I12" s="41">
        <v>2024</v>
      </c>
      <c r="J12" s="43" t="s">
        <v>201</v>
      </c>
      <c r="L12" s="38"/>
      <c r="M12" s="30"/>
      <c r="N12" s="30"/>
      <c r="Q12" s="31"/>
      <c r="R12" s="31"/>
      <c r="S12" s="31"/>
    </row>
    <row r="13" spans="1:19" s="29" customFormat="1" ht="52.5" customHeight="1" x14ac:dyDescent="0.3">
      <c r="A13" s="36" t="s">
        <v>299</v>
      </c>
      <c r="B13" s="51">
        <v>59.7</v>
      </c>
      <c r="C13" s="41" t="s">
        <v>170</v>
      </c>
      <c r="D13" s="41" t="s">
        <v>202</v>
      </c>
      <c r="E13" s="42">
        <v>53937756000128</v>
      </c>
      <c r="F13" s="40">
        <v>45446</v>
      </c>
      <c r="G13" s="69" t="s">
        <v>300</v>
      </c>
      <c r="H13" s="41" t="s">
        <v>301</v>
      </c>
      <c r="I13" s="41" t="s">
        <v>266</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 priority="5">
      <formula>$F1="VALOR INCONSISTENTE"</formula>
    </cfRule>
  </conditionalFormatting>
  <conditionalFormatting sqref="A9:J36">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14</vt:i4>
      </vt:variant>
    </vt:vector>
  </HeadingPairs>
  <TitlesOfParts>
    <vt:vector size="28" baseType="lpstr">
      <vt:lpstr>FORNECEDOR</vt:lpstr>
      <vt:lpstr>RESUMO</vt:lpstr>
      <vt:lpstr>MODELO</vt:lpstr>
      <vt:lpstr>1</vt:lpstr>
      <vt:lpstr>2</vt:lpstr>
      <vt:lpstr>3</vt:lpstr>
      <vt:lpstr>4</vt:lpstr>
      <vt:lpstr>5</vt:lpstr>
      <vt:lpstr>6</vt:lpstr>
      <vt:lpstr>7</vt:lpstr>
      <vt:lpstr>8</vt:lpstr>
      <vt:lpstr>9</vt:lpstr>
      <vt:lpstr>10</vt:lpstr>
      <vt:lpstr>11</vt:lpstr>
      <vt:lpstr>RESUMO!Area_de_impressao</vt:lpstr>
      <vt:lpstr>'1'!Titulos_de_impressao</vt:lpstr>
      <vt:lpstr>'10'!Titulos_de_impressao</vt:lpstr>
      <vt:lpstr>'11'!Titulos_de_impressao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Usuário</cp:lastModifiedBy>
  <cp:revision/>
  <dcterms:created xsi:type="dcterms:W3CDTF">2023-09-15T20:00:22Z</dcterms:created>
  <dcterms:modified xsi:type="dcterms:W3CDTF">2025-03-31T16:51:59Z</dcterms:modified>
  <cp:category/>
  <cp:contentStatus/>
</cp:coreProperties>
</file>