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codeName="{DC747B9D-DBBB-FA85-71B4-595EBAB97821}"/>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DISPENSA\DISPENSA Nº 51 - 2024 - LINHA TEFEFONIA CONSELHO TUTELAR\"/>
    </mc:Choice>
  </mc:AlternateContent>
  <xr:revisionPtr revIDLastSave="0" documentId="8_{E797A213-0A76-4080-BFE8-A9C31107AC62}" xr6:coauthVersionLast="47" xr6:coauthVersionMax="47" xr10:uidLastSave="{00000000-0000-0000-0000-000000000000}"/>
  <bookViews>
    <workbookView xWindow="-120" yWindow="-120" windowWidth="24240" windowHeight="13140" tabRatio="742" firstSheet="1" activeTab="1" xr2:uid="{7197D7A2-41E5-406A-9A02-C7CC689553E3}"/>
  </bookViews>
  <sheets>
    <sheet name="FORNECEDOR" sheetId="8" state="hidden" r:id="rId1"/>
    <sheet name="RESUMO" sheetId="2" r:id="rId2"/>
    <sheet name="MODELO" sheetId="13" state="hidden" r:id="rId3"/>
    <sheet name="1" sheetId="14" r:id="rId4"/>
    <sheet name="GPT cache" sheetId="6" state="veryHidden" r:id="rId5"/>
  </sheets>
  <definedNames>
    <definedName name="_FilterDatabase" localSheetId="3" hidden="1">'1'!$A$8:$F$8</definedName>
    <definedName name="_FilterDatabase" localSheetId="2" hidden="1">MODELO!$A$8:$E$8</definedName>
    <definedName name="_xlnm.Print_Area" localSheetId="1">RESUMO!$A$1:$F$71</definedName>
    <definedName name="_xlnm.Print_Titles" localSheetId="3">'1'!$1:$6</definedName>
    <definedName name="_xlnm.Print_Titles" localSheetId="2">MODELO!$1:$6</definedName>
    <definedName name="_xlnm.Print_Titles" localSheetId="1">RESUMO!$1:$2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5" i="14" l="1"/>
  <c r="A5" i="14"/>
  <c r="E5" i="14" s="1"/>
  <c r="E5" i="2" l="1" a="1"/>
  <c r="E5" i="2" s="1"/>
  <c r="B5" i="13"/>
  <c r="A5" i="13"/>
  <c r="D5" i="13"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6" i="2" l="1"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 r="E2293" i="2" a="1"/>
  <c r="E2293"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<sst xmlns="http://schemas.openxmlformats.org/spreadsheetml/2006/main" count="279" uniqueCount="204">
  <si>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</si>
  <si>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</si>
  <si>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</si>
  <si>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</si>
  <si>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</si>
  <si>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</si>
  <si>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</si>
  <si>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</si>
  <si>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</si>
  <si>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</si>
  <si>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</si>
  <si>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</si>
  <si>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</si>
  <si>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</si>
  <si>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</si>
  <si>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</si>
  <si>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</si>
  <si>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</si>
  <si>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</si>
  <si>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</si>
  <si>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</si>
  <si>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</si>
  <si>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</si>
  <si>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</si>
  <si>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</si>
  <si>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</si>
  <si>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</si>
  <si>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</si>
  <si>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</si>
  <si>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</si>
  <si>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</si>
  <si>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</si>
  <si>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</si>
  <si>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</si>
  <si>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</si>
  <si>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</si>
  <si>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</si>
  <si>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</si>
  <si>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</si>
  <si>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</si>
  <si>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</si>
  <si>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</si>
  <si>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</si>
  <si>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</si>
  <si>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</si>
  <si>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</si>
  <si>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</si>
  <si>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</si>
  <si>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</si>
  <si>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</si>
  <si>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</si>
  <si>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</si>
  <si>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</si>
  <si>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</si>
  <si>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</si>
  <si>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</si>
  <si>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</si>
  <si>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</si>
  <si>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</si>
  <si>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</si>
  <si>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</si>
  <si>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</si>
  <si>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</si>
  <si>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</si>
  <si>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</si>
  <si>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</si>
  <si>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</si>
  <si>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</si>
  <si>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</si>
  <si>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</si>
  <si>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</si>
  <si>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</si>
  <si>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</si>
  <si>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</si>
  <si>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</si>
  <si>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</si>
  <si>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</si>
  <si>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</si>
  <si>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</si>
  <si>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</si>
  <si>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</si>
  <si>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</si>
  <si>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</si>
  <si>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</si>
  <si>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</si>
  <si>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</si>
  <si>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</si>
  <si>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</si>
  <si>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</si>
  <si>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</si>
  <si>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</si>
  <si>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</si>
  <si>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</si>
  <si>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</si>
  <si>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</si>
  <si>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</si>
  <si>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</si>
  <si>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</si>
  <si>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</si>
  <si>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</si>
  <si>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</si>
  <si>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</si>
  <si>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</si>
  <si>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</si>
  <si>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</si>
  <si>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</si>
  <si>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</si>
  <si>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</si>
  <si>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</si>
  <si>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</si>
  <si>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</si>
  <si>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</si>
  <si>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</si>
  <si>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</si>
  <si>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</si>
  <si>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</si>
  <si>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</si>
  <si>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</si>
  <si>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</si>
  <si>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</si>
  <si>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</si>
  <si>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</si>
  <si>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</si>
  <si>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</si>
  <si>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</si>
  <si>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</si>
  <si>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</si>
  <si>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</si>
  <si>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</si>
  <si>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</si>
  <si>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</si>
  <si>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</si>
  <si>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</si>
  <si>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</si>
  <si>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</si>
  <si>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</si>
  <si>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</si>
  <si>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</si>
  <si>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</si>
  <si>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</si>
  <si>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</si>
  <si>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</si>
  <si>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</si>
  <si>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</si>
  <si>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</si>
  <si>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</si>
  <si>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</si>
  <si>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</si>
  <si>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</si>
  <si>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</si>
  <si>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</si>
  <si>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</si>
  <si>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</si>
  <si>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</si>
  <si>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</si>
  <si>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</si>
  <si>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</si>
  <si>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</si>
  <si>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</si>
  <si>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</si>
  <si>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</si>
  <si>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</si>
  <si>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</si>
  <si>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</si>
  <si>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</si>
  <si>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</si>
  <si>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</si>
  <si>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MEDIANA (UNITÁRIO)</t>
  </si>
  <si>
    <t>plano de telefonia móvel, somente a linha.</t>
  </si>
  <si>
    <t>Und</t>
  </si>
  <si>
    <t>UN</t>
  </si>
  <si>
    <t>LICITACON - TCE/RS</t>
  </si>
  <si>
    <t>MES</t>
  </si>
  <si>
    <t>fornecimento de linha (com plano) de telefonia, para o poder legislativo de Campo Redondo/RN</t>
  </si>
  <si>
    <t>serv</t>
  </si>
  <si>
    <t>PNCP</t>
  </si>
  <si>
    <t>05/01/2024</t>
  </si>
  <si>
    <t>CAMPO REDONDO CAMARA MUNICIPAL</t>
  </si>
  <si>
    <t>4'</t>
  </si>
  <si>
    <t>Inexigibilidade</t>
  </si>
  <si>
    <t>FORNECEDOR LOCAL CADASTRADO</t>
  </si>
  <si>
    <t>12.388.471/0001-06 (Coprel Telecom LTDA)</t>
  </si>
  <si>
    <t>PRD</t>
  </si>
  <si>
    <t>Linha telefônica móvel - Com plano de ligações, SMS, internet, Watsapp ilimitadas a nível nacional, incluindo roaming e deslocamento nacional isento</t>
  </si>
  <si>
    <t>21/06/2024</t>
  </si>
  <si>
    <t>PM DE SERTÃO</t>
  </si>
  <si>
    <t>24</t>
  </si>
  <si>
    <t>Prestação de serviços de telefonia móvel (10 Giga + ligações ilimitadas + WhatsApp + Waze ilimitados + 100 SMS) para uso das Secretarias do Município de Arambaré (Fornecimento de 20 linhas telefonicas por 12 meses)</t>
  </si>
  <si>
    <t>23/08/2024</t>
  </si>
  <si>
    <t>PM DE ARAMBARÉ</t>
  </si>
  <si>
    <t>82</t>
  </si>
  <si>
    <t>LINHA DE TELEFONIA MÓVEL. DISPONIBILZAÇÃO DE NUMERAÇÃO NOVA E CHIP. FRANQUIA ILIMITADA DE LIGAÇÕES NACIONAIS PARA QUALQUER OPERADORA. PACOTE DE DADOS MÍNIMO DE 6GB</t>
  </si>
  <si>
    <t>16/08/2024</t>
  </si>
  <si>
    <t>CONDESUS - CONS. INTERM. DE DESENV. SUSTENT.- REGIÃO CAMPOS CIMA SERRA</t>
  </si>
  <si>
    <t>17</t>
  </si>
  <si>
    <t>LINHAS DE TELEFONIA MÓVEL</t>
  </si>
  <si>
    <t>19/09/2024</t>
  </si>
  <si>
    <t>PM DE SÃO JOSÉ DO HERVAL</t>
  </si>
  <si>
    <t>1542</t>
  </si>
  <si>
    <t>Contratação de linha telefonica com internet</t>
  </si>
  <si>
    <t>UNMES</t>
  </si>
  <si>
    <t>02/02/2024</t>
  </si>
  <si>
    <t>E-LOG- EMPRESA PÚBLICA DE LOGÍSTICA</t>
  </si>
  <si>
    <t>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</si>
</sst>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3">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9">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164" fontId="21" fillId="0" borderId="1" xfId="1" applyFont="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cellXfs>
  <cellStyles count="73">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31">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D344099-4B47-4F76-83F6-6B008F6D3753}"/>
            </a:ext>
          </a:extLst>
        </xdr:cNvPr>
        <xdr:cNvSpPr/>
      </xdr:nvSpPr>
      <xdr:spPr>
        <a:xfrm>
          <a:off x="9645862" y="3818"/>
          <a:ext cx="1622214" cy="975139"/>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04A128-8993-4FF0-8B85-6FD18E89496B}"/>
            </a:ext>
          </a:extLst>
        </xdr:cNvPr>
        <xdr:cNvSpPr/>
      </xdr:nvSpPr>
      <xdr:spPr>
        <a:xfrm>
          <a:off x="11330517" y="0"/>
          <a:ext cx="1652061" cy="98505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27F98-9D58-4025-B02D-BE3378D8AF58}"/>
            </a:ext>
          </a:extLst>
        </xdr:cNvPr>
        <xdr:cNvSpPr/>
      </xdr:nvSpPr>
      <xdr:spPr>
        <a:xfrm>
          <a:off x="13134417" y="1"/>
          <a:ext cx="1687541" cy="883694"/>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73236</xdr:colOff>
      <xdr:row>0</xdr:row>
      <xdr:rowOff>3818</xdr:rowOff>
    </xdr:from>
    <xdr:to>
      <xdr:col>5</xdr:col>
      <xdr:colOff>1695450</xdr:colOff>
      <xdr:row>1</xdr:row>
      <xdr:rowOff>338665</xdr:rowOff>
    </xdr:to>
    <xdr:sp macro="[0]!LIMPAR" textlink="">
      <xdr:nvSpPr>
        <xdr:cNvPr id="2" name="Retângulo 1">
          <a:extLst>
            <a:ext uri="{FF2B5EF4-FFF2-40B4-BE49-F238E27FC236}">
              <a16:creationId xmlns:a16="http://schemas.microsoft.com/office/drawing/2014/main" id="{7A543676-2C5E-47A4-B996-3D9EC0DD840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5</xdr:col>
      <xdr:colOff>1757891</xdr:colOff>
      <xdr:row>0</xdr:row>
      <xdr:rowOff>0</xdr:rowOff>
    </xdr:from>
    <xdr:to>
      <xdr:col>7</xdr:col>
      <xdr:colOff>234952</xdr:colOff>
      <xdr:row>2</xdr:row>
      <xdr:rowOff>801</xdr:rowOff>
    </xdr:to>
    <xdr:sp macro="[0]!IMPRIMIR" textlink="">
      <xdr:nvSpPr>
        <xdr:cNvPr id="3" name="Retângulo 2">
          <a:extLst>
            <a:ext uri="{FF2B5EF4-FFF2-40B4-BE49-F238E27FC236}">
              <a16:creationId xmlns:a16="http://schemas.microsoft.com/office/drawing/2014/main" id="{E714D0BB-A865-4F76-BB52-2E6738210DE7}"/>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7</xdr:col>
      <xdr:colOff>302125</xdr:colOff>
      <xdr:row>0</xdr:row>
      <xdr:rowOff>1</xdr:rowOff>
    </xdr:from>
    <xdr:to>
      <xdr:col>7</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5F22318-93FA-49C9-86E5-7EA7BDE21F2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03" t="s">
        <v>110</v>
      </c>
      <c r="B1" s="103" t="s">
        <v>111</v>
      </c>
      <c r="C1" s="103" t="s">
        <v>112</v>
      </c>
      <c r="D1" s="103" t="s">
        <v>113</v>
      </c>
      <c r="E1" s="101" t="s">
        <v>118</v>
      </c>
      <c r="F1" s="95" t="s">
        <v>114</v>
      </c>
      <c r="G1" s="96"/>
      <c r="H1" s="97"/>
      <c r="I1" s="98" t="s">
        <v>115</v>
      </c>
      <c r="J1" s="99"/>
      <c r="K1" s="100"/>
      <c r="L1" s="104" t="s">
        <v>116</v>
      </c>
      <c r="M1" s="105"/>
      <c r="N1" s="106"/>
      <c r="O1" s="107" t="s">
        <v>117</v>
      </c>
      <c r="P1" s="108"/>
      <c r="Q1" s="109"/>
      <c r="R1" s="110" t="s">
        <v>127</v>
      </c>
      <c r="S1" s="111"/>
      <c r="T1" s="112"/>
      <c r="U1" s="113" t="s">
        <v>128</v>
      </c>
      <c r="V1" s="114"/>
      <c r="W1" s="115"/>
      <c r="X1" s="116" t="s">
        <v>129</v>
      </c>
      <c r="Y1" s="117"/>
      <c r="Z1" s="118"/>
    </row>
    <row r="2" spans="1:26" s="1" customFormat="1" ht="18" customHeight="1" x14ac:dyDescent="0.25">
      <c r="A2" s="103"/>
      <c r="B2" s="103"/>
      <c r="C2" s="103"/>
      <c r="D2" s="103"/>
      <c r="E2" s="102"/>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x14ac:dyDescent="0.25">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x14ac:dyDescent="0.25">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x14ac:dyDescent="0.25">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x14ac:dyDescent="0.25">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L1:N1"/>
    <mergeCell ref="O1:Q1"/>
    <mergeCell ref="R1:T1"/>
    <mergeCell ref="U1:W1"/>
    <mergeCell ref="X1:Z1"/>
    <mergeCell ref="F1:H1"/>
    <mergeCell ref="I1:K1"/>
    <mergeCell ref="E1:E2"/>
    <mergeCell ref="A1:A2"/>
    <mergeCell ref="B1:B2"/>
    <mergeCell ref="C1:C2"/>
    <mergeCell ref="D1:D2"/>
  </mergeCells>
  <conditionalFormatting sqref="A3:Z1048576">
    <cfRule type="expression" dxfId="30" priority="2">
      <formula>$D3&lt;&gt;""</formula>
    </cfRule>
  </conditionalFormatting>
  <conditionalFormatting sqref="E3:E1048576">
    <cfRule type="expression" dxfId="29"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3"/>
  <sheetViews>
    <sheetView showGridLines="0" tabSelected="1" workbookViewId="0">
      <pane ySplit="2" topLeftCell="A3" activePane="bottomLeft" state="frozen"/>
      <selection activeCell="C9" sqref="C9"/>
      <selection pane="bottomLeft" sqref="A1:E1"/>
    </sheetView>
  </sheetViews>
  <sheetFormatPr defaultColWidth="9.140625" defaultRowHeight="63" customHeight="1" x14ac:dyDescent="0.3"/>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9" t="s">
        <v>162</v>
      </c>
      <c r="B1" s="120"/>
      <c r="C1" s="120"/>
      <c r="D1" s="120"/>
      <c r="E1" s="121"/>
      <c r="L1" t="s">
        <v>166</v>
      </c>
    </row>
    <row r="2" spans="1:12" s="3" customFormat="1" ht="34.5" x14ac:dyDescent="0.25">
      <c r="A2" s="48" t="s">
        <v>155</v>
      </c>
      <c r="B2" s="49" t="s">
        <v>156</v>
      </c>
      <c r="C2" s="48" t="s">
        <v>5</v>
      </c>
      <c r="D2" s="48" t="s">
        <v>157</v>
      </c>
      <c r="E2" s="50" t="s">
        <v>166</v>
      </c>
      <c r="F2"/>
      <c r="G2"/>
      <c r="H2" s="3" t="s">
        <v>89</v>
      </c>
      <c r="L2" s="3" t="s">
        <v>167</v>
      </c>
    </row>
    <row r="3" spans="1:12" ht="63" customHeight="1" x14ac:dyDescent="0.3">
      <c r="A3" s="93">
        <v>1</v>
      </c>
      <c r="B3" s="89" t="s">
        <v>168</v>
      </c>
      <c r="C3" s="90" t="s">
        <v>169</v>
      </c>
      <c r="D3" s="90">
        <v>1</v>
      </c>
      <c r="E3" s="83" cm="1">
        <f t="array" aca="1" ref="E3" ca="1">IF(COUNTA(A:A)&lt;3,"",IF(AND($A2&lt;&gt;"",A3=""),"_______________________________",IF($E2="_______________________________","RESPONSÁVEL PELA ELABORAÇÃO",IFERROR(INDIRECT("'"&amp;A3&amp;"'"&amp;"!"&amp;IF($E$2="VALOR MÉDIO (UNITÁRIO)","A5",IF($E$2="MEDIANA (UNITÁRIO)","B5",IF($E$2="MÉDIA SANEADA (UNITÁRIO)","D5","")))),""))))</f>
        <v>63.021428571428565</v>
      </c>
    </row>
    <row r="4" spans="1:12" ht="63" customHeight="1" x14ac:dyDescent="0.3">
      <c r="A4" s="84"/>
      <c r="B4" s="89"/>
      <c r="C4" s="90"/>
      <c r="D4" s="90"/>
      <c r="E4" s="83" t="str" cm="1">
        <f t="array" aca="1" ref="E4" ca="1">IF(COUNTA(A:A)&lt;3,"",IF(AND($A2&lt;&gt;"",A3=""),"_______________________________",IF($E3="_______________________________","RESPONSÁVEL PELA ELABORAÇÃO",IFERROR(INDIRECT("'"&amp;A4&amp;"'"&amp;"!"&amp;IF($E$2="VALOR MÉDIO (UNITÁRIO)","A5",IF($E$2="MEDIANA (UNITÁRIO)","B5",IF($E$2="MÉDIA SANEADA (UNITÁRIO)","D5","")))),""))))</f>
        <v/>
      </c>
    </row>
    <row r="5" spans="1:12" ht="63" customHeight="1" x14ac:dyDescent="0.3">
      <c r="A5" s="84"/>
      <c r="B5" s="89"/>
      <c r="C5" s="90"/>
      <c r="D5" s="90"/>
      <c r="E5" s="83" t="str" cm="1">
        <f t="array" aca="1" ref="E5" ca="1">IF(COUNTA(A:A)&lt;3,"",IF(AND($A3&lt;&gt;"",A4=""),"_______________________________",IF($E4="_______________________________","RESPONSÁVEL PELA ELABORAÇÃO",IFERROR(INDIRECT("'"&amp;A5&amp;"'"&amp;"!"&amp;IF($E$2="VALOR MÉDIO (UNITÁRIO)","A5",IF($E$2="MEDIANA (UNITÁRIO)","B5",IF($E$2="MÉDIA SANEADA (UNITÁRIO)","D5","")))),""))))</f>
        <v>_______________________________</v>
      </c>
      <c r="K5" s="85"/>
    </row>
    <row r="6" spans="1:12" ht="63" customHeight="1" x14ac:dyDescent="0.3">
      <c r="A6" s="84"/>
      <c r="B6" s="89"/>
      <c r="C6" s="90"/>
      <c r="D6" s="90"/>
      <c r="E6" s="83" t="str" cm="1">
        <f t="array" aca="1" ref="E6" ca="1">IF(COUNTA(A:A)&lt;3,"",IF(AND($A4&lt;&gt;"",A5=""),"_______________________________",IF($E5="_______________________________","RESPONSÁVEL PELA ELABORAÇÃO",IFERROR(INDIRECT("'"&amp;A6&amp;"'"&amp;"!"&amp;IF($E$2="VALOR MÉDIO (UNITÁRIO)","A5",IF($E$2="MEDIANA (UNITÁRIO)","B5",IF($E$2="MÉDIA SANEADA (UNITÁRIO)","D5","")))),""))))</f>
        <v>RESPONSÁVEL PELA ELABORAÇÃO</v>
      </c>
    </row>
    <row r="7" spans="1:12" ht="63" customHeight="1" x14ac:dyDescent="0.3">
      <c r="A7" s="84"/>
      <c r="B7" s="89"/>
      <c r="C7" s="90"/>
      <c r="D7" s="90"/>
      <c r="E7" s="83" t="str" cm="1">
        <f t="array" aca="1" ref="E7" ca="1">IF(COUNTA(A:A)&lt;3,"",IF(AND($A5&lt;&gt;"",A6=""),"_______________________________",IF($E6="_______________________________","RESPONSÁVEL PELA ELABORAÇÃO",IFERROR(INDIRECT("'"&amp;A7&amp;"'"&amp;"!"&amp;IF($E$2="VALOR MÉDIO (UNITÁRIO)","A5",IF($E$2="MEDIANA (UNITÁRIO)","B5",IF($E$2="MÉDIA SANEADA (UNITÁRIO)","D5","")))),""))))</f>
        <v/>
      </c>
    </row>
    <row r="8" spans="1:12" ht="63" customHeight="1" x14ac:dyDescent="0.3">
      <c r="A8" s="84"/>
      <c r="B8" s="89"/>
      <c r="C8" s="90"/>
      <c r="D8" s="90"/>
      <c r="E8" s="83" t="str" cm="1">
        <f t="array" aca="1" ref="E8" ca="1">IF(COUNTA(A:A)&lt;3,"",IF(AND($A6&lt;&gt;"",A7=""),"_______________________________",IF($E7="_______________________________","RESPONSÁVEL PELA ELABORAÇÃO",IFERROR(INDIRECT("'"&amp;A8&amp;"'"&amp;"!"&amp;IF($E$2="VALOR MÉDIO (UNITÁRIO)","A5",IF($E$2="MEDIANA (UNITÁRIO)","B5",IF($E$2="MÉDIA SANEADA (UNITÁRIO)","D5","")))),""))))</f>
        <v/>
      </c>
      <c r="K8" s="85"/>
    </row>
    <row r="9" spans="1:12" ht="63" customHeight="1" x14ac:dyDescent="0.3">
      <c r="A9" s="84"/>
      <c r="B9" s="89"/>
      <c r="C9" s="90"/>
      <c r="D9" s="90"/>
      <c r="E9" s="83" t="str" cm="1">
        <f t="array" aca="1" ref="E9" ca="1">IF(COUNTA(A:A)&lt;3,"",IF(AND($A7&lt;&gt;"",A8=""),"_______________________________",IF($E8="_______________________________","RESPONSÁVEL PELA ELABORAÇÃO",IFERROR(INDIRECT("'"&amp;A9&amp;"'"&amp;"!"&amp;IF($E$2="VALOR MÉDIO (UNITÁRIO)","A5",IF($E$2="MEDIANA (UNITÁRIO)","B5",IF($E$2="MÉDIA SANEADA (UNITÁRIO)","D5","")))),""))))</f>
        <v/>
      </c>
    </row>
    <row r="10" spans="1:12" ht="63" customHeight="1" x14ac:dyDescent="0.3">
      <c r="A10" s="84"/>
      <c r="B10" s="89"/>
      <c r="C10" s="90"/>
      <c r="D10" s="90"/>
      <c r="E10" s="83" t="str" cm="1">
        <f t="array" aca="1" ref="E10" ca="1">IF(COUNTA(A:A)&lt;3,"",IF(AND($A8&lt;&gt;"",A9=""),"_______________________________",IF($E9="_______________________________","RESPONSÁVEL PELA ELABORAÇÃO",IFERROR(INDIRECT("'"&amp;A10&amp;"'"&amp;"!"&amp;IF($E$2="VALOR MÉDIO (UNITÁRIO)","A5",IF($E$2="MEDIANA (UNITÁRIO)","B5",IF($E$2="MÉDIA SANEADA (UNITÁRIO)","D5","")))),""))))</f>
        <v/>
      </c>
    </row>
    <row r="11" spans="1:12" ht="63" customHeight="1" x14ac:dyDescent="0.3">
      <c r="A11" s="84"/>
      <c r="B11" s="89"/>
      <c r="C11" s="90"/>
      <c r="D11" s="90"/>
      <c r="E11" s="83" t="str" cm="1">
        <f t="array" aca="1" ref="E11" ca="1">IF(COUNTA(A:A)&lt;3,"",IF(AND($A9&lt;&gt;"",A10=""),"_______________________________",IF($E10="_______________________________","RESPONSÁVEL PELA ELABORAÇÃO",IFERROR(INDIRECT("'"&amp;A11&amp;"'"&amp;"!"&amp;IF($E$2="VALOR MÉDIO (UNITÁRIO)","A5",IF($E$2="MEDIANA (UNITÁRIO)","B5",IF($E$2="MÉDIA SANEADA (UNITÁRIO)","D5","")))),""))))</f>
        <v/>
      </c>
      <c r="K11" s="85"/>
    </row>
    <row r="12" spans="1:12" ht="63" customHeight="1" x14ac:dyDescent="0.3">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row>
    <row r="13" spans="1:12" ht="63" customHeight="1" x14ac:dyDescent="0.3">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row>
    <row r="14" spans="1:12" ht="63" customHeight="1" x14ac:dyDescent="0.3">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c r="K14" s="85"/>
    </row>
    <row r="15" spans="1:12" ht="63" customHeight="1" x14ac:dyDescent="0.3">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row>
    <row r="16" spans="1:12" ht="63" customHeight="1" x14ac:dyDescent="0.3">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row>
    <row r="17" spans="1:11" ht="63" customHeight="1" x14ac:dyDescent="0.3">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c r="K17" s="85"/>
    </row>
    <row r="18" spans="1:11" ht="63" customHeight="1" x14ac:dyDescent="0.3">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row>
    <row r="19" spans="1:11" ht="63" customHeight="1" x14ac:dyDescent="0.3">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11" ht="63" customHeight="1" x14ac:dyDescent="0.3">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11" ht="63" customHeight="1" x14ac:dyDescent="0.3">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11" ht="63" customHeight="1" x14ac:dyDescent="0.3">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11" ht="63" customHeight="1" x14ac:dyDescent="0.3">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11" ht="63" customHeight="1" x14ac:dyDescent="0.3">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11" ht="63" customHeight="1" x14ac:dyDescent="0.3">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11" ht="63" customHeight="1" x14ac:dyDescent="0.3">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11" ht="63" customHeight="1" x14ac:dyDescent="0.3">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11" ht="63" customHeight="1" x14ac:dyDescent="0.3">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11" ht="63" customHeight="1" x14ac:dyDescent="0.3">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11" ht="63" customHeight="1" x14ac:dyDescent="0.3">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11" ht="63" customHeight="1" x14ac:dyDescent="0.3">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11" ht="63" customHeight="1" x14ac:dyDescent="0.3">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3">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3">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3">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3">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3">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3">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3">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3">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3">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3">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3">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3">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3">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3">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3">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3">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3">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3">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3">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3">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3">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3">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3">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3">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3">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3">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3">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3">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3">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3">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3">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3">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3">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3">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3">
      <c r="A67" s="84"/>
      <c r="B67" s="89"/>
      <c r="C67" s="90"/>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3">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3">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3">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3">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3">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3">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3">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3">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3">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3">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3">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3">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3">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3">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3">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3">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3">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3">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3">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3">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3">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3">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3">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3">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3">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3">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3">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3">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3">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3">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3">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3">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row r="2293" spans="1:5" ht="63" customHeight="1" x14ac:dyDescent="0.3">
      <c r="A2293" s="84"/>
      <c r="D2293" s="90"/>
      <c r="E2293" s="83" t="str" cm="1">
        <f t="array" aca="1" ref="E2293" ca="1">IF(COUNTA(A:A)&lt;3,"",IF(AND($A2291&lt;&gt;"",A2292=""),"_______________________________",IF($E2292="_______________________________","RESPONSÁVEL PELA ELABORAÇÃO",IFERROR(INDIRECT("'"&amp;A2293&amp;"'"&amp;"!"&amp;IF($E$2="VALOR MÉDIO (UNITÁRIO)","A5",IF($E$2="MEDIANA (UNITÁRIO)","B5",IF($E$2="MÉDIA SANEADA (UNITÁRIO)","D5","")))),""))))</f>
        <v/>
      </c>
    </row>
  </sheetData>
  <mergeCells count="1">
    <mergeCell ref="A1:E1"/>
  </mergeCells>
  <conditionalFormatting sqref="A3:D3 A4:E1048576">
    <cfRule type="expression" dxfId="28" priority="23">
      <formula>$B3&lt;&gt;""</formula>
    </cfRule>
  </conditionalFormatting>
  <conditionalFormatting sqref="E4:E2293">
    <cfRule type="expression" dxfId="27" priority="36">
      <formula>#REF!&lt;&gt;""</formula>
    </cfRule>
  </conditionalFormatting>
  <conditionalFormatting sqref="E7:E9999 E4:E5">
    <cfRule type="expression" dxfId="26" priority="5">
      <formula>$E1048576="RESPONSÁVEL PELA ELABORAÇÃO"</formula>
    </cfRule>
    <cfRule type="expression" dxfId="25" priority="6">
      <formula>$E4="_______________________________"</formula>
    </cfRule>
  </conditionalFormatting>
  <conditionalFormatting sqref="E2">
    <cfRule type="expression" dxfId="24" priority="44">
      <formula>$E1048573="RESPONSÁVEL PELA ELABORAÇÃO"</formula>
    </cfRule>
    <cfRule type="expression" dxfId="23" priority="45">
      <formula>$E2="_______________________________"</formula>
    </cfRule>
  </conditionalFormatting>
  <conditionalFormatting sqref="E6">
    <cfRule type="expression" dxfId="22" priority="50">
      <formula>#REF!="RESPONSÁVEL PELA ELABORAÇÃO"</formula>
    </cfRule>
    <cfRule type="expression" dxfId="21" priority="51">
      <formula>$E6="_______________________________"</formula>
    </cfRule>
  </conditionalFormatting>
  <conditionalFormatting sqref="E3">
    <cfRule type="expression" dxfId="20" priority="3">
      <formula>$B3&lt;&gt;""</formula>
    </cfRule>
  </conditionalFormatting>
  <conditionalFormatting sqref="E3">
    <cfRule type="expression" dxfId="19" priority="4">
      <formula>#REF!&lt;&gt;""</formula>
    </cfRule>
  </conditionalFormatting>
  <conditionalFormatting sqref="E3">
    <cfRule type="expression" dxfId="18" priority="1">
      <formula>$E1048575="RESPONSÁVEL PELA ELABORAÇÃO"</formula>
    </cfRule>
    <cfRule type="expression" dxfId="17" priority="2">
      <formula>$E3="_______________________________"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F4F1BB6A-415B-42E8-AE97-4D14C007D90D}"/>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C0CE-7C26-4E08-AD84-DB57EBFA6FB7}">
  <sheetPr codeName="Planilha38">
    <pageSetUpPr fitToPage="1"/>
  </sheetPr>
  <dimension ref="A1:S35"/>
  <sheetViews>
    <sheetView showGridLines="0" zoomScale="80" zoomScaleNormal="80" workbookViewId="0">
      <pane ySplit="2" topLeftCell="A3" activePane="bottomLeft" state="frozen"/>
      <selection pane="bottomLeft" activeCell="A9" sqref="A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6"/>
      <c r="C1" s="127"/>
      <c r="D1" s="128"/>
      <c r="E1" s="9"/>
      <c r="F1" s="2"/>
      <c r="G1" s="1"/>
      <c r="H1" s="2"/>
      <c r="I1" s="2"/>
      <c r="J1" s="2"/>
      <c r="K1" s="3"/>
      <c r="M1" s="3"/>
      <c r="N1" s="3"/>
    </row>
    <row r="2" spans="1:19" s="26" customFormat="1" ht="27" customHeight="1" x14ac:dyDescent="0.25">
      <c r="A2" s="70" t="s">
        <v>1</v>
      </c>
      <c r="B2" s="129"/>
      <c r="C2" s="130"/>
      <c r="D2" s="131"/>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2" t="s">
        <v>159</v>
      </c>
      <c r="C4" s="132"/>
      <c r="D4" s="132" t="s">
        <v>160</v>
      </c>
      <c r="E4" s="132"/>
      <c r="F4" s="7"/>
      <c r="H4" s="7"/>
      <c r="I4" s="7"/>
      <c r="J4" s="2"/>
      <c r="Q4" s="5"/>
      <c r="R4" s="5"/>
      <c r="S4" s="5"/>
    </row>
    <row r="5" spans="1:19" ht="25.15" customHeight="1" x14ac:dyDescent="0.25">
      <c r="A5" s="87">
        <f>IFERROR(AVERAGE(B7:B1048576),0)</f>
        <v>0</v>
      </c>
      <c r="B5" s="133">
        <f>IFERROR(MEDIAN(B7:B1048576),0)</f>
        <v>0</v>
      </c>
      <c r="C5" s="133"/>
      <c r="D5" s="133">
        <f>IFERROR(AVERAGEIFS(B7:B1048576,B7:B1048576,"&lt;"&amp;(A5+IFERROR(_xlfn.STDEV.S(B7:B1048576),0)),B7:B1048576,"&gt;"&amp;(A5-IFERROR(_xlfn.STDEV.S(B7:B1048576),0))),0)</f>
        <v>0</v>
      </c>
      <c r="E5" s="133"/>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29" customFormat="1" ht="52.5" customHeight="1" x14ac:dyDescent="0.3">
      <c r="A22" s="36"/>
      <c r="B22" s="51"/>
      <c r="C22" s="41"/>
      <c r="D22" s="41"/>
      <c r="E22" s="42"/>
      <c r="F22" s="40"/>
      <c r="G22" s="69"/>
      <c r="H22" s="41"/>
      <c r="I22" s="41"/>
      <c r="J22" s="43"/>
      <c r="L22" s="38"/>
      <c r="M22" s="30"/>
      <c r="N22" s="30"/>
      <c r="Q22" s="31"/>
      <c r="R22" s="31"/>
      <c r="S22" s="31"/>
    </row>
    <row r="23" spans="1:19" s="29" customFormat="1" ht="52.5" customHeight="1" x14ac:dyDescent="0.3">
      <c r="A23" s="36"/>
      <c r="B23" s="51"/>
      <c r="C23" s="41"/>
      <c r="D23" s="41"/>
      <c r="E23" s="42"/>
      <c r="F23" s="40"/>
      <c r="G23" s="69"/>
      <c r="H23" s="41"/>
      <c r="I23" s="41"/>
      <c r="J23" s="43"/>
      <c r="L23" s="38"/>
      <c r="M23" s="30"/>
      <c r="N23" s="30"/>
      <c r="Q23" s="31"/>
      <c r="R23" s="31"/>
      <c r="S23" s="31"/>
    </row>
    <row r="24" spans="1:19" s="29" customFormat="1" ht="52.5" customHeight="1" x14ac:dyDescent="0.3">
      <c r="A24" s="36"/>
      <c r="B24" s="51"/>
      <c r="C24" s="41"/>
      <c r="D24" s="41"/>
      <c r="E24" s="42"/>
      <c r="F24" s="40"/>
      <c r="G24" s="69"/>
      <c r="H24" s="41"/>
      <c r="I24" s="41"/>
      <c r="J24" s="43"/>
      <c r="L24" s="38"/>
      <c r="M24" s="30"/>
      <c r="N24" s="30"/>
      <c r="Q24" s="31"/>
      <c r="R24" s="31"/>
      <c r="S24" s="31"/>
    </row>
    <row r="25" spans="1:19" s="29" customFormat="1" ht="52.5" customHeight="1" x14ac:dyDescent="0.3">
      <c r="A25" s="36"/>
      <c r="B25" s="51"/>
      <c r="C25" s="41"/>
      <c r="D25" s="41"/>
      <c r="E25" s="42"/>
      <c r="F25" s="40"/>
      <c r="G25" s="69"/>
      <c r="H25" s="41"/>
      <c r="I25" s="41"/>
      <c r="J25" s="43"/>
      <c r="L25" s="38"/>
      <c r="M25" s="30"/>
      <c r="N25" s="30"/>
      <c r="Q25" s="31"/>
      <c r="R25" s="31"/>
      <c r="S25" s="31"/>
    </row>
    <row r="26" spans="1:19" s="65" customFormat="1" ht="40.15" customHeight="1" x14ac:dyDescent="0.35">
      <c r="A26" s="78" t="s">
        <v>9</v>
      </c>
      <c r="B26" s="79"/>
      <c r="C26" s="79"/>
      <c r="D26" s="80"/>
      <c r="E26" s="80"/>
      <c r="F26" s="81"/>
      <c r="G26" s="64"/>
      <c r="H26" s="64"/>
      <c r="I26" s="64"/>
      <c r="J26" s="64"/>
      <c r="L26" s="82"/>
      <c r="Q26" s="66"/>
      <c r="R26" s="66"/>
      <c r="S26" s="66"/>
    </row>
    <row r="27" spans="1:19" s="61" customFormat="1" ht="34.9" customHeight="1" x14ac:dyDescent="0.3">
      <c r="A27" s="58" t="s">
        <v>165</v>
      </c>
      <c r="B27" s="60" t="s">
        <v>4</v>
      </c>
      <c r="C27" s="59" t="s">
        <v>164</v>
      </c>
      <c r="D27" s="60" t="s">
        <v>152</v>
      </c>
      <c r="E27" s="122" t="s">
        <v>21</v>
      </c>
      <c r="F27" s="123"/>
      <c r="G27" s="68"/>
      <c r="H27" s="68"/>
      <c r="I27" s="68"/>
      <c r="J27" s="68"/>
      <c r="M27" s="62"/>
      <c r="N27" s="62"/>
      <c r="Q27" s="63"/>
      <c r="R27" s="63"/>
      <c r="S27" s="63"/>
    </row>
    <row r="28" spans="1:19" s="33" customFormat="1" ht="54" customHeight="1" x14ac:dyDescent="0.35">
      <c r="A28" s="36"/>
      <c r="B28" s="51"/>
      <c r="C28" s="67"/>
      <c r="D28" s="77"/>
      <c r="E28" s="124"/>
      <c r="F28" s="125"/>
      <c r="G28" s="32"/>
      <c r="H28" s="32"/>
      <c r="I28" s="32"/>
      <c r="J28" s="32"/>
      <c r="L28" s="75"/>
      <c r="M28" s="35"/>
      <c r="N28" s="35"/>
      <c r="Q28" s="34"/>
      <c r="R28" s="34"/>
      <c r="S28" s="34"/>
    </row>
    <row r="29" spans="1:19" s="33" customFormat="1" ht="54" customHeight="1" x14ac:dyDescent="0.35">
      <c r="A29" s="36"/>
      <c r="B29" s="51"/>
      <c r="C29" s="67"/>
      <c r="D29" s="77"/>
      <c r="E29" s="124"/>
      <c r="F29" s="125"/>
      <c r="G29" s="32"/>
      <c r="H29" s="32"/>
      <c r="I29" s="32"/>
      <c r="J29" s="32"/>
      <c r="L29" s="75"/>
      <c r="M29" s="35"/>
      <c r="N29" s="35"/>
      <c r="Q29" s="34"/>
      <c r="R29" s="34"/>
      <c r="S29" s="34"/>
    </row>
    <row r="30" spans="1:19" s="33" customFormat="1" ht="54" customHeight="1" x14ac:dyDescent="0.35">
      <c r="A30" s="36"/>
      <c r="B30" s="51"/>
      <c r="C30" s="67"/>
      <c r="D30" s="77"/>
      <c r="E30" s="124"/>
      <c r="F30" s="125"/>
      <c r="G30" s="32"/>
      <c r="H30" s="32"/>
      <c r="I30" s="32"/>
      <c r="J30" s="32"/>
      <c r="L30" s="75"/>
      <c r="M30" s="35"/>
      <c r="N30" s="35"/>
      <c r="Q30" s="34"/>
      <c r="R30" s="34"/>
      <c r="S30" s="34"/>
    </row>
    <row r="31" spans="1:19" s="33" customFormat="1" ht="54" customHeight="1" x14ac:dyDescent="0.35">
      <c r="A31" s="36"/>
      <c r="B31" s="51"/>
      <c r="C31" s="67"/>
      <c r="D31" s="77"/>
      <c r="E31" s="124"/>
      <c r="F31" s="125"/>
      <c r="G31" s="32"/>
      <c r="H31" s="32"/>
      <c r="I31" s="32"/>
      <c r="J31" s="32"/>
      <c r="L31" s="75"/>
      <c r="M31" s="35"/>
      <c r="N31" s="35"/>
      <c r="Q31" s="34"/>
      <c r="R31" s="34"/>
      <c r="S31" s="34"/>
    </row>
    <row r="32" spans="1:19" s="33" customFormat="1" ht="54" customHeight="1" x14ac:dyDescent="0.35">
      <c r="A32" s="36"/>
      <c r="B32" s="51"/>
      <c r="C32" s="67"/>
      <c r="D32" s="77"/>
      <c r="E32" s="124"/>
      <c r="F32" s="125"/>
      <c r="G32" s="32"/>
      <c r="H32" s="32"/>
      <c r="I32" s="32"/>
      <c r="J32" s="32"/>
      <c r="L32" s="75"/>
      <c r="M32" s="35"/>
      <c r="N32" s="35"/>
      <c r="Q32" s="34"/>
      <c r="R32" s="34"/>
      <c r="S32" s="34"/>
    </row>
    <row r="33" spans="1:19" ht="40.15" customHeight="1" x14ac:dyDescent="0.25">
      <c r="A33" s="72" t="s">
        <v>10</v>
      </c>
      <c r="B33" s="8"/>
      <c r="C33" s="71"/>
      <c r="D33" s="44"/>
      <c r="E33" s="45"/>
      <c r="F33" s="46"/>
      <c r="G33" s="6"/>
      <c r="H33" s="6"/>
      <c r="I33" s="6"/>
      <c r="J33" s="6"/>
      <c r="L33" s="4"/>
      <c r="M33" s="3"/>
      <c r="N33" s="3"/>
      <c r="Q33" s="5"/>
      <c r="R33" s="5"/>
      <c r="S33" s="5"/>
    </row>
    <row r="34" spans="1:19" s="29" customFormat="1" ht="34.9" customHeight="1" x14ac:dyDescent="0.3">
      <c r="A34" s="73" t="s">
        <v>11</v>
      </c>
      <c r="B34" s="74" t="s">
        <v>4</v>
      </c>
      <c r="C34" s="74" t="s">
        <v>12</v>
      </c>
      <c r="D34" s="137" t="s">
        <v>13</v>
      </c>
      <c r="E34" s="137"/>
      <c r="F34" s="138"/>
      <c r="G34" s="37"/>
      <c r="H34" s="37"/>
      <c r="I34" s="37"/>
      <c r="J34" s="37"/>
      <c r="L34" s="38"/>
      <c r="M34" s="30"/>
      <c r="N34" s="30"/>
      <c r="Q34" s="31"/>
      <c r="R34" s="31"/>
      <c r="S34" s="31"/>
    </row>
    <row r="35" spans="1:19" s="29" customFormat="1" ht="54" customHeight="1" x14ac:dyDescent="0.3">
      <c r="A35" s="39" t="s">
        <v>2</v>
      </c>
      <c r="B35" s="51"/>
      <c r="C35" s="52"/>
      <c r="D35" s="134"/>
      <c r="E35" s="135"/>
      <c r="F35" s="136"/>
      <c r="G35" s="37"/>
      <c r="H35" s="37"/>
      <c r="I35" s="37"/>
      <c r="J35" s="37"/>
      <c r="L35" s="38"/>
      <c r="M35" s="30"/>
      <c r="N35" s="30"/>
      <c r="Q35" s="31"/>
      <c r="R35" s="31"/>
      <c r="S35" s="31"/>
    </row>
  </sheetData>
  <mergeCells count="14">
    <mergeCell ref="D35:F35"/>
    <mergeCell ref="D34:F34"/>
    <mergeCell ref="E28:F28"/>
    <mergeCell ref="E32:F32"/>
    <mergeCell ref="E29:F29"/>
    <mergeCell ref="E31:F31"/>
    <mergeCell ref="E27:F27"/>
    <mergeCell ref="E30:F30"/>
    <mergeCell ref="B1:D1"/>
    <mergeCell ref="B2:D2"/>
    <mergeCell ref="B4:C4"/>
    <mergeCell ref="D4:E4"/>
    <mergeCell ref="B5:C5"/>
    <mergeCell ref="D5:E5"/>
  </mergeCells>
  <conditionalFormatting sqref="F1:F3 F8:F25">
    <cfRule type="expression" dxfId="16" priority="5">
      <formula>$F1="VALOR INCONSISTENTE"</formula>
    </cfRule>
  </conditionalFormatting>
  <conditionalFormatting sqref="A9:J27 A28:D32 G28:J32 A33:J53">
    <cfRule type="expression" dxfId="1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 priority="3">
      <formula>$F4="VALOR INCONSISTENTE"</formula>
    </cfRule>
  </conditionalFormatting>
  <conditionalFormatting sqref="E28:F28">
    <cfRule type="expression" dxfId="13" priority="2">
      <formula>AND(E28&lt;&gt;"",MOD(ROW(),2)=0,$A28&lt;&gt;"PESQUISA DE PREÇOS BASEADA EM SITES DE AMPLO DOMÍNIO - Art. 23, § 1º, inciso III, Lei nº 14.133/2021",$A28&lt;&gt;"DESCRIÇÃO DO ITEM",$A28&lt;&gt;"PESQUISA DE PREÇOS DIRETA COM FORNECEDOR - Art. 23, § 1º, inciso IV, Lei nº 14.133/2021",$A28&lt;&gt;"CNPJ FORNECEDOR",$A28&lt;&gt;"PESQUISA DE PREÇOS BASEADA EM TABELAS DE REFERÊNCIA (SINAPI E SICRO) - Art. 23, § 2º, Lei nº 14.133/2021",$A28&lt;&gt;" ")</formula>
    </cfRule>
  </conditionalFormatting>
  <conditionalFormatting sqref="E29:F32">
    <cfRule type="expression" dxfId="12" priority="1">
      <formula>AND(E29&lt;&gt;"",MOD(ROW(),2)=0,$A29&lt;&gt;"PESQUISA DE PREÇOS BASEADA EM SITES DE AMPLO DOMÍNIO - Art. 23, § 1º, inciso III, Lei nº 14.133/2021",$A29&lt;&gt;"DESCRIÇÃO DO ITEM",$A29&lt;&gt;"PESQUISA DE PREÇOS DIRETA COM FORNECEDOR - Art. 23, § 1º, inciso IV, Lei nº 14.133/2021",$A29&lt;&gt;"CNPJ FORNECEDOR",$A29&lt;&gt;"PESQUISA DE PREÇOS BASEADA EM TABELAS DE REFERÊNCIA (SINAPI E SICRO) - Art. 23, § 2º, Lei nº 14.133/2021",$A29&lt;&gt;"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23A9A-A8CC-4F7B-B7CA-58F43F504FA0}">
  <sheetPr codeName="Planilha39">
    <pageSetUpPr fitToPage="1"/>
  </sheetPr>
  <dimension ref="A1:T19"/>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3" width="23.85546875" customWidth="1"/>
    <col min="4" max="4" width="23.42578125" customWidth="1"/>
    <col min="5" max="5" width="24.140625" customWidth="1"/>
    <col min="6" max="6" width="28.140625" customWidth="1"/>
    <col min="7" max="7" width="16.28515625" customWidth="1"/>
    <col min="8" max="8" width="30.5703125" customWidth="1"/>
    <col min="9" max="9" width="16.28515625" customWidth="1"/>
    <col min="10" max="10" width="13.5703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70" t="s">
        <v>0</v>
      </c>
      <c r="B1" s="126" t="s">
        <v>168</v>
      </c>
      <c r="C1" s="127"/>
      <c r="D1" s="127"/>
      <c r="E1" s="128"/>
      <c r="F1" s="9"/>
      <c r="G1" s="2"/>
      <c r="H1" s="1"/>
      <c r="I1" s="2"/>
      <c r="J1" s="2"/>
      <c r="K1" s="2"/>
      <c r="L1" s="3"/>
      <c r="N1" s="3"/>
      <c r="O1" s="3"/>
    </row>
    <row r="2" spans="1:20" s="26" customFormat="1" ht="27" customHeight="1" x14ac:dyDescent="0.25">
      <c r="A2" s="70" t="s">
        <v>1</v>
      </c>
      <c r="B2" s="129" t="s">
        <v>169</v>
      </c>
      <c r="C2" s="130"/>
      <c r="D2" s="130"/>
      <c r="E2" s="131"/>
      <c r="F2" s="23"/>
      <c r="G2" s="24"/>
      <c r="H2" s="24"/>
      <c r="I2" s="24"/>
      <c r="J2" s="24"/>
      <c r="K2" s="24"/>
      <c r="L2" s="25"/>
      <c r="N2" s="25"/>
      <c r="O2" s="25"/>
      <c r="R2" s="27"/>
      <c r="S2" s="27"/>
      <c r="T2" s="27"/>
    </row>
    <row r="3" spans="1:20" ht="14.65" customHeight="1" x14ac:dyDescent="0.25">
      <c r="A3" s="28" t="s">
        <v>2</v>
      </c>
      <c r="B3" s="47"/>
      <c r="C3" s="47"/>
      <c r="D3" s="2"/>
      <c r="E3" s="2"/>
      <c r="F3" s="2"/>
      <c r="G3" s="2"/>
      <c r="H3" s="1"/>
      <c r="I3" s="2"/>
      <c r="J3" s="2"/>
      <c r="K3" s="2"/>
      <c r="L3" s="3"/>
      <c r="N3" s="3"/>
      <c r="O3" s="3"/>
      <c r="R3" s="5"/>
      <c r="S3" s="5"/>
      <c r="T3" s="5"/>
    </row>
    <row r="4" spans="1:20" ht="30" customHeight="1" x14ac:dyDescent="0.25">
      <c r="A4" s="88" t="s">
        <v>158</v>
      </c>
      <c r="B4" s="132" t="s">
        <v>159</v>
      </c>
      <c r="C4" s="132"/>
      <c r="D4" s="132"/>
      <c r="E4" s="132" t="s">
        <v>160</v>
      </c>
      <c r="F4" s="132"/>
      <c r="G4" s="7"/>
      <c r="I4" s="7"/>
      <c r="J4" s="7"/>
      <c r="K4" s="2"/>
      <c r="R4" s="5"/>
      <c r="S4" s="5"/>
      <c r="T4" s="5"/>
    </row>
    <row r="5" spans="1:20" ht="25.15" customHeight="1" x14ac:dyDescent="0.25">
      <c r="A5" s="87">
        <f>IFERROR(AVERAGE(C7:C1048576),0)</f>
        <v>63.021428571428565</v>
      </c>
      <c r="B5" s="133">
        <f>IFERROR(MEDIAN(C7:C1048576),0)</f>
        <v>64.989999999999995</v>
      </c>
      <c r="C5" s="133"/>
      <c r="D5" s="133"/>
      <c r="E5" s="133">
        <f>IFERROR(AVERAGEIFS(C7:C1048576,B7:B1048576,"&lt;"&amp;(A5+IFERROR(_xlfn.STDEV.S(B7:B1048576),0)),B7:B1048576,"&gt;"&amp;(A5-IFERROR(_xlfn.STDEV.S(B7:B1048576),0))),0)</f>
        <v>66.026666666666671</v>
      </c>
      <c r="F5" s="133"/>
    </row>
    <row r="6" spans="1:20" ht="18" customHeight="1" x14ac:dyDescent="0.25">
      <c r="A6" s="76" t="s">
        <v>2</v>
      </c>
      <c r="B6" s="76"/>
      <c r="C6" s="76"/>
      <c r="D6" s="76"/>
      <c r="E6" s="76"/>
      <c r="F6" s="76"/>
    </row>
    <row r="7" spans="1:20" s="55" customFormat="1" ht="40.15" customHeight="1" x14ac:dyDescent="0.4">
      <c r="A7" s="53" t="s">
        <v>3</v>
      </c>
      <c r="B7" s="54"/>
      <c r="C7" s="54"/>
      <c r="D7" s="54"/>
      <c r="E7" s="54"/>
      <c r="F7" s="54"/>
      <c r="G7" s="54"/>
      <c r="H7" s="54"/>
      <c r="I7" s="54"/>
      <c r="J7" s="54"/>
      <c r="K7" s="54"/>
      <c r="M7" s="56"/>
      <c r="R7" s="57"/>
      <c r="S7" s="57"/>
      <c r="T7" s="57"/>
    </row>
    <row r="8" spans="1:20" s="61" customFormat="1" ht="34.9" customHeight="1" x14ac:dyDescent="0.3">
      <c r="A8" s="73" t="s">
        <v>165</v>
      </c>
      <c r="B8" s="74" t="s">
        <v>153</v>
      </c>
      <c r="C8" s="74" t="s">
        <v>4</v>
      </c>
      <c r="D8" s="74" t="s">
        <v>5</v>
      </c>
      <c r="E8" s="74" t="s">
        <v>6</v>
      </c>
      <c r="F8" s="74" t="s">
        <v>11</v>
      </c>
      <c r="G8" s="74" t="s">
        <v>154</v>
      </c>
      <c r="H8" s="74" t="s">
        <v>7</v>
      </c>
      <c r="I8" s="74" t="s">
        <v>161</v>
      </c>
      <c r="J8" s="74" t="s">
        <v>163</v>
      </c>
      <c r="K8" s="74" t="s">
        <v>8</v>
      </c>
      <c r="N8" s="62"/>
      <c r="O8" s="62"/>
      <c r="R8" s="63"/>
      <c r="S8" s="63"/>
      <c r="T8" s="63"/>
    </row>
    <row r="9" spans="1:20" s="29" customFormat="1" ht="52.5" customHeight="1" x14ac:dyDescent="0.3">
      <c r="A9" s="36" t="s">
        <v>183</v>
      </c>
      <c r="B9" s="51">
        <v>64.989999999999995</v>
      </c>
      <c r="C9" s="51">
        <v>64.989999999999995</v>
      </c>
      <c r="D9" s="41" t="s">
        <v>170</v>
      </c>
      <c r="E9" s="41" t="s">
        <v>171</v>
      </c>
      <c r="F9" s="42">
        <v>22366517000131</v>
      </c>
      <c r="G9" s="40" t="s">
        <v>184</v>
      </c>
      <c r="H9" s="69" t="s">
        <v>185</v>
      </c>
      <c r="I9" s="41" t="s">
        <v>186</v>
      </c>
      <c r="J9" s="41">
        <v>2024</v>
      </c>
      <c r="K9" s="43" t="s">
        <v>182</v>
      </c>
      <c r="M9" s="38"/>
      <c r="N9" s="30"/>
      <c r="O9" s="30"/>
      <c r="R9" s="31"/>
      <c r="S9" s="31"/>
      <c r="T9" s="31"/>
    </row>
    <row r="10" spans="1:20" s="29" customFormat="1" ht="52.5" customHeight="1" x14ac:dyDescent="0.3">
      <c r="A10" s="36" t="s">
        <v>187</v>
      </c>
      <c r="B10" s="51">
        <v>10797</v>
      </c>
      <c r="C10" s="51">
        <v>44.99</v>
      </c>
      <c r="D10" s="41" t="s">
        <v>170</v>
      </c>
      <c r="E10" s="41" t="s">
        <v>171</v>
      </c>
      <c r="F10" s="42">
        <v>2255187000108</v>
      </c>
      <c r="G10" s="40" t="s">
        <v>188</v>
      </c>
      <c r="H10" s="69" t="s">
        <v>189</v>
      </c>
      <c r="I10" s="41" t="s">
        <v>190</v>
      </c>
      <c r="J10" s="41">
        <v>2024</v>
      </c>
      <c r="K10" s="43" t="s">
        <v>182</v>
      </c>
      <c r="M10" s="38"/>
      <c r="N10" s="30"/>
      <c r="O10" s="30"/>
      <c r="R10" s="31"/>
      <c r="S10" s="31"/>
      <c r="T10" s="31"/>
    </row>
    <row r="11" spans="1:20" s="29" customFormat="1" ht="52.5" customHeight="1" x14ac:dyDescent="0.3">
      <c r="A11" s="36" t="s">
        <v>191</v>
      </c>
      <c r="B11" s="51">
        <v>65</v>
      </c>
      <c r="C11" s="51">
        <v>65</v>
      </c>
      <c r="D11" s="94" t="s">
        <v>172</v>
      </c>
      <c r="E11" s="41" t="s">
        <v>171</v>
      </c>
      <c r="F11" s="42">
        <v>44028539000124</v>
      </c>
      <c r="G11" s="42" t="s">
        <v>192</v>
      </c>
      <c r="H11" s="40" t="s">
        <v>193</v>
      </c>
      <c r="I11" s="69" t="s">
        <v>194</v>
      </c>
      <c r="J11" s="41">
        <v>2024</v>
      </c>
      <c r="K11" s="41" t="s">
        <v>182</v>
      </c>
      <c r="M11" s="38"/>
      <c r="N11" s="30"/>
      <c r="O11" s="30"/>
      <c r="R11" s="31"/>
      <c r="S11" s="31"/>
      <c r="T11" s="31"/>
    </row>
    <row r="12" spans="1:20" s="29" customFormat="1" ht="52.5" customHeight="1" x14ac:dyDescent="0.3">
      <c r="A12" s="36" t="s">
        <v>195</v>
      </c>
      <c r="B12" s="51">
        <v>719.88</v>
      </c>
      <c r="C12" s="51">
        <v>62.19</v>
      </c>
      <c r="D12" s="94" t="s">
        <v>170</v>
      </c>
      <c r="E12" s="41" t="s">
        <v>171</v>
      </c>
      <c r="F12" s="42">
        <v>2558157000162</v>
      </c>
      <c r="G12" s="42" t="s">
        <v>196</v>
      </c>
      <c r="H12" s="42" t="s">
        <v>197</v>
      </c>
      <c r="I12" s="40" t="s">
        <v>198</v>
      </c>
      <c r="J12" s="69">
        <v>2024</v>
      </c>
      <c r="K12" s="41" t="s">
        <v>182</v>
      </c>
      <c r="M12" s="38"/>
      <c r="N12" s="30"/>
      <c r="O12" s="30"/>
      <c r="R12" s="31"/>
      <c r="S12" s="31"/>
      <c r="T12" s="31"/>
    </row>
    <row r="13" spans="1:20" s="29" customFormat="1" ht="52.5" customHeight="1" x14ac:dyDescent="0.3">
      <c r="A13" s="36" t="s">
        <v>199</v>
      </c>
      <c r="B13" s="51">
        <v>69.989999999999995</v>
      </c>
      <c r="C13" s="51">
        <v>69.989999999999995</v>
      </c>
      <c r="D13" s="94" t="s">
        <v>200</v>
      </c>
      <c r="E13" s="41" t="s">
        <v>171</v>
      </c>
      <c r="F13" s="42">
        <v>0</v>
      </c>
      <c r="G13" s="42" t="s">
        <v>201</v>
      </c>
      <c r="H13" s="42" t="s">
        <v>202</v>
      </c>
      <c r="I13" s="40" t="s">
        <v>203</v>
      </c>
      <c r="J13" s="69">
        <v>2024</v>
      </c>
      <c r="K13" s="69" t="s">
        <v>182</v>
      </c>
      <c r="M13" s="38"/>
      <c r="N13" s="30"/>
      <c r="O13" s="30"/>
      <c r="R13" s="31"/>
      <c r="S13" s="31"/>
      <c r="T13" s="31"/>
    </row>
    <row r="14" spans="1:20" s="29" customFormat="1" ht="52.5" customHeight="1" x14ac:dyDescent="0.3">
      <c r="A14" s="36" t="s">
        <v>173</v>
      </c>
      <c r="B14" s="51">
        <v>74.989999999999995</v>
      </c>
      <c r="C14" s="51">
        <v>74.989999999999995</v>
      </c>
      <c r="D14" s="94" t="s">
        <v>174</v>
      </c>
      <c r="E14" s="41" t="s">
        <v>175</v>
      </c>
      <c r="F14" s="42">
        <v>2558157002025</v>
      </c>
      <c r="G14" s="42" t="s">
        <v>176</v>
      </c>
      <c r="H14" s="42" t="s">
        <v>177</v>
      </c>
      <c r="I14" s="40" t="s">
        <v>178</v>
      </c>
      <c r="J14" s="69">
        <v>2024</v>
      </c>
      <c r="K14" s="69" t="s">
        <v>179</v>
      </c>
      <c r="M14" s="38"/>
      <c r="N14" s="30"/>
      <c r="O14" s="30"/>
      <c r="R14" s="31"/>
      <c r="S14" s="31"/>
      <c r="T14" s="31"/>
    </row>
    <row r="15" spans="1:20" s="65" customFormat="1" ht="40.15" customHeight="1" x14ac:dyDescent="0.35">
      <c r="A15" s="78" t="s">
        <v>9</v>
      </c>
      <c r="B15" s="79"/>
      <c r="C15" s="79"/>
      <c r="D15" s="79"/>
      <c r="E15" s="80"/>
      <c r="F15" s="80"/>
      <c r="G15" s="81"/>
      <c r="H15" s="64"/>
      <c r="I15" s="64"/>
      <c r="J15" s="64"/>
      <c r="K15" s="64"/>
      <c r="M15" s="82"/>
      <c r="R15" s="66"/>
      <c r="S15" s="66"/>
      <c r="T15" s="66"/>
    </row>
    <row r="16" spans="1:20" s="61" customFormat="1" ht="34.9" customHeight="1" x14ac:dyDescent="0.3">
      <c r="A16" s="58" t="s">
        <v>165</v>
      </c>
      <c r="B16" s="60" t="s">
        <v>4</v>
      </c>
      <c r="C16" s="60"/>
      <c r="D16" s="59" t="s">
        <v>164</v>
      </c>
      <c r="E16" s="60" t="s">
        <v>152</v>
      </c>
      <c r="F16" s="122" t="s">
        <v>21</v>
      </c>
      <c r="G16" s="123"/>
      <c r="H16" s="68"/>
      <c r="I16" s="68"/>
      <c r="J16" s="68"/>
      <c r="K16" s="68"/>
      <c r="N16" s="62"/>
      <c r="O16" s="62"/>
      <c r="R16" s="63"/>
      <c r="S16" s="63"/>
      <c r="T16" s="63"/>
    </row>
    <row r="17" spans="1:20" ht="40.15" customHeight="1" x14ac:dyDescent="0.25">
      <c r="A17" s="72" t="s">
        <v>10</v>
      </c>
      <c r="B17" s="8"/>
      <c r="C17" s="8"/>
      <c r="D17" s="71"/>
      <c r="E17" s="44"/>
      <c r="F17" s="45"/>
      <c r="G17" s="46"/>
      <c r="H17" s="6"/>
      <c r="I17" s="6"/>
      <c r="J17" s="6"/>
      <c r="K17" s="6"/>
      <c r="M17" s="4"/>
      <c r="N17" s="3"/>
      <c r="O17" s="3"/>
      <c r="R17" s="5"/>
      <c r="S17" s="5"/>
      <c r="T17" s="5"/>
    </row>
    <row r="18" spans="1:20" s="29" customFormat="1" ht="34.9" customHeight="1" x14ac:dyDescent="0.3">
      <c r="A18" s="73" t="s">
        <v>11</v>
      </c>
      <c r="B18" s="74" t="s">
        <v>4</v>
      </c>
      <c r="C18" s="74" t="s">
        <v>4</v>
      </c>
      <c r="D18" s="74" t="s">
        <v>12</v>
      </c>
      <c r="E18" s="137" t="s">
        <v>13</v>
      </c>
      <c r="F18" s="137"/>
      <c r="G18" s="138"/>
      <c r="H18" s="37"/>
      <c r="I18" s="37"/>
      <c r="J18" s="37"/>
      <c r="K18" s="37"/>
      <c r="M18" s="38"/>
      <c r="N18" s="30"/>
      <c r="O18" s="30"/>
      <c r="R18" s="31"/>
      <c r="S18" s="31"/>
      <c r="T18" s="31"/>
    </row>
    <row r="19" spans="1:20" s="29" customFormat="1" ht="54" customHeight="1" x14ac:dyDescent="0.3">
      <c r="A19" s="39" t="s">
        <v>181</v>
      </c>
      <c r="B19" s="51">
        <v>59</v>
      </c>
      <c r="C19" s="51">
        <v>59</v>
      </c>
      <c r="D19" s="52">
        <v>45604</v>
      </c>
      <c r="E19" s="134" t="s">
        <v>180</v>
      </c>
      <c r="F19" s="135"/>
      <c r="G19" s="136"/>
      <c r="H19" s="37"/>
      <c r="I19" s="37"/>
      <c r="J19" s="37"/>
      <c r="K19" s="37"/>
      <c r="M19" s="38"/>
      <c r="N19" s="30"/>
      <c r="O19" s="30"/>
      <c r="R19" s="31"/>
      <c r="S19" s="31"/>
      <c r="T19" s="31"/>
    </row>
  </sheetData>
  <mergeCells count="9">
    <mergeCell ref="E18:G18"/>
    <mergeCell ref="E19:G19"/>
    <mergeCell ref="F16:G16"/>
    <mergeCell ref="B1:E1"/>
    <mergeCell ref="B2:E2"/>
    <mergeCell ref="B4:D4"/>
    <mergeCell ref="E4:F4"/>
    <mergeCell ref="B5:D5"/>
    <mergeCell ref="E5:F5"/>
  </mergeCells>
  <conditionalFormatting sqref="G1:G3 G8:G10">
    <cfRule type="expression" dxfId="11" priority="93">
      <formula>$G1="VALOR INCONSISTENTE"</formula>
    </cfRule>
  </conditionalFormatting>
  <conditionalFormatting sqref="A11:F11 A15:K37 C12:F13 G11:K13 D14:K14">
    <cfRule type="expression" dxfId="10" priority="92">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G4">
    <cfRule type="expression" dxfId="9" priority="91">
      <formula>$G4="VALOR INCONSISTENTE"</formula>
    </cfRule>
  </conditionalFormatting>
  <conditionalFormatting sqref="A9:K9">
    <cfRule type="expression" dxfId="8" priority="5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H11">
    <cfRule type="expression" dxfId="7" priority="95">
      <formula>$H11="VALOR INCONSISTENTE"</formula>
    </cfRule>
  </conditionalFormatting>
  <conditionalFormatting sqref="A12:B12">
    <cfRule type="expression" dxfId="6" priority="27">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I12:I14">
    <cfRule type="expression" dxfId="5" priority="97">
      <formula>$I12="VALOR INCONSISTENTE"</formula>
    </cfRule>
  </conditionalFormatting>
  <conditionalFormatting sqref="A13:A14">
    <cfRule type="expression" dxfId="4" priority="21">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K13:K14">
    <cfRule type="expression" dxfId="3" priority="103">
      <formula>$K13="VALOR INCONSISTENTE"</formula>
    </cfRule>
  </conditionalFormatting>
  <conditionalFormatting sqref="B13:B14">
    <cfRule type="expression" dxfId="2" priority="14">
      <formula>AND(B13&lt;&gt;"",MOD(ROW(),2)=0,$A13&lt;&gt;"PESQUISA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C14">
    <cfRule type="expression" dxfId="1" priority="2">
      <formula>AND(C14&lt;&gt;"",MOD(ROW(),2)=0,$A14&lt;&gt;"PESQUISA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A10:K10">
    <cfRule type="expression" dxfId="0" priority="1">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151</v>
      </c>
    </row>
    <row r="24288" spans="1844:1844" x14ac:dyDescent="0.25">
      <c r="BRX24288" t="s">
        <v>81</v>
      </c>
    </row>
    <row r="79466" spans="11867:11867" x14ac:dyDescent="0.25">
      <c r="QNK79466" t="s">
        <v>72</v>
      </c>
    </row>
    <row r="95881" spans="13812:13812" x14ac:dyDescent="0.25">
      <c r="TKF95881" t="s">
        <v>96</v>
      </c>
    </row>
    <row r="113333" spans="214:214" x14ac:dyDescent="0.25">
      <c r="HF113333" t="s">
        <v>140</v>
      </c>
    </row>
    <row r="120283" spans="10134:10134" x14ac:dyDescent="0.25">
      <c r="NYT120283" t="s">
        <v>105</v>
      </c>
    </row>
    <row r="121754" spans="6161:6161" x14ac:dyDescent="0.25">
      <c r="IBY121754" t="s">
        <v>62</v>
      </c>
    </row>
    <row r="122485" spans="558:558" x14ac:dyDescent="0.25">
      <c r="UL122485" t="s">
        <v>40</v>
      </c>
    </row>
    <row r="135581" spans="14555:14555" x14ac:dyDescent="0.25">
      <c r="UMU135581" t="s">
        <v>41</v>
      </c>
    </row>
    <row r="161465" spans="2615:2615" x14ac:dyDescent="0.25">
      <c r="CVO161465" t="s">
        <v>77</v>
      </c>
    </row>
    <row r="168375" spans="8394:8394" x14ac:dyDescent="0.25">
      <c r="LJV168375" t="s">
        <v>104</v>
      </c>
    </row>
    <row r="168981" spans="6779:6779" x14ac:dyDescent="0.25">
      <c r="IZS168981" t="s">
        <v>34</v>
      </c>
    </row>
    <row r="174813" spans="7751:7751" x14ac:dyDescent="0.25">
      <c r="KLC174813" t="s">
        <v>18</v>
      </c>
    </row>
    <row r="182977" spans="10586:10586" x14ac:dyDescent="0.25">
      <c r="OQD182977" t="s">
        <v>28</v>
      </c>
    </row>
    <row r="183266" spans="4797:4797" x14ac:dyDescent="0.25">
      <c r="GBM183266" t="s">
        <v>98</v>
      </c>
    </row>
    <row r="187059" spans="12800:12800" x14ac:dyDescent="0.25">
      <c r="RXH187059" t="s">
        <v>68</v>
      </c>
    </row>
    <row r="201402" spans="14351:14351" x14ac:dyDescent="0.25">
      <c r="UEY201402" t="s">
        <v>16</v>
      </c>
    </row>
    <row r="204101" spans="435:435" x14ac:dyDescent="0.25">
      <c r="PS204101" t="s">
        <v>130</v>
      </c>
    </row>
    <row r="207956" spans="13603:13603" x14ac:dyDescent="0.25">
      <c r="TCE207956" t="s">
        <v>51</v>
      </c>
    </row>
    <row r="208967" spans="8275:8275" x14ac:dyDescent="0.25">
      <c r="LFG208967" t="s">
        <v>32</v>
      </c>
    </row>
    <row r="210856" spans="8802:8802" x14ac:dyDescent="0.25">
      <c r="LZN210856" t="s">
        <v>43</v>
      </c>
    </row>
    <row r="212137" spans="2342:2342" x14ac:dyDescent="0.25">
      <c r="CLB212137" t="s">
        <v>84</v>
      </c>
    </row>
    <row r="221935" spans="15876:15876" x14ac:dyDescent="0.25">
      <c r="WLP221935" t="s">
        <v>19</v>
      </c>
    </row>
    <row r="232839" spans="1228:1228" x14ac:dyDescent="0.25">
      <c r="AUF232839" t="s">
        <v>20</v>
      </c>
    </row>
    <row r="233143" spans="3284:3284" x14ac:dyDescent="0.25">
      <c r="DVH233143" t="s">
        <v>136</v>
      </c>
    </row>
    <row r="233724" spans="7398:7398" x14ac:dyDescent="0.25">
      <c r="JXN233724" t="s">
        <v>141</v>
      </c>
    </row>
    <row r="244974" spans="6350:6350" x14ac:dyDescent="0.25">
      <c r="IJF244974" t="s">
        <v>15</v>
      </c>
    </row>
    <row r="245502" spans="4179:4179" x14ac:dyDescent="0.25">
      <c r="FDS245502" t="s">
        <v>100</v>
      </c>
    </row>
    <row r="250967" spans="7857:7857" x14ac:dyDescent="0.25">
      <c r="KPE250967" t="s">
        <v>132</v>
      </c>
    </row>
    <row r="272430" spans="2838:2838" x14ac:dyDescent="0.25">
      <c r="DED272430" t="s">
        <v>73</v>
      </c>
    </row>
    <row r="286293" spans="12886:12886" x14ac:dyDescent="0.25">
      <c r="SAP286293" t="s">
        <v>30</v>
      </c>
    </row>
    <row r="309519" spans="2962:2962" x14ac:dyDescent="0.25">
      <c r="DIX309519" t="s">
        <v>54</v>
      </c>
    </row>
    <row r="322889" spans="7588:7588" x14ac:dyDescent="0.25">
      <c r="KEV322889" t="s">
        <v>95</v>
      </c>
    </row>
    <row r="323135" spans="13999:13999" x14ac:dyDescent="0.25">
      <c r="TRK323135" t="s">
        <v>26</v>
      </c>
    </row>
    <row r="337408" spans="9770:9770" x14ac:dyDescent="0.25">
      <c r="NKT337408" t="s">
        <v>139</v>
      </c>
    </row>
    <row r="344741" spans="11941:11941" x14ac:dyDescent="0.25">
      <c r="QQG344741" t="s">
        <v>90</v>
      </c>
    </row>
    <row r="364835" spans="3586:3586" x14ac:dyDescent="0.25">
      <c r="EGX364835" t="s">
        <v>42</v>
      </c>
    </row>
    <row r="373702" spans="11066:11066" x14ac:dyDescent="0.25">
      <c r="PIP373702" t="s">
        <v>39</v>
      </c>
    </row>
    <row r="375786" spans="5149:5149" x14ac:dyDescent="0.25">
      <c r="GPA375786" t="s">
        <v>71</v>
      </c>
    </row>
    <row r="376947" spans="2991:2991" x14ac:dyDescent="0.25">
      <c r="DKA376947" t="s">
        <v>94</v>
      </c>
    </row>
    <row r="392157" spans="11710:11710" x14ac:dyDescent="0.25">
      <c r="QHJ392157" t="s">
        <v>17</v>
      </c>
    </row>
    <row r="407751" spans="14284:14284" x14ac:dyDescent="0.25">
      <c r="UCJ407751" t="s">
        <v>75</v>
      </c>
    </row>
    <row r="430839" spans="2012:2012" x14ac:dyDescent="0.25">
      <c r="BYJ430839" t="s">
        <v>49</v>
      </c>
    </row>
    <row r="431366" spans="4819:4819" x14ac:dyDescent="0.25">
      <c r="GCI431366" t="s">
        <v>25</v>
      </c>
    </row>
    <row r="441816" spans="9746:9746" x14ac:dyDescent="0.25">
      <c r="NJV441816" t="s">
        <v>52</v>
      </c>
    </row>
    <row r="444202" spans="4114:4114" x14ac:dyDescent="0.25">
      <c r="FBF444202" t="s">
        <v>144</v>
      </c>
    </row>
    <row r="451517" spans="9907:9907" x14ac:dyDescent="0.25">
      <c r="NQA451517" t="s">
        <v>53</v>
      </c>
    </row>
    <row r="477297" spans="10925:10925" x14ac:dyDescent="0.25">
      <c r="PDE477297" t="s">
        <v>65</v>
      </c>
    </row>
    <row r="477777" spans="1804:1804" x14ac:dyDescent="0.25">
      <c r="BQJ477777" t="s">
        <v>74</v>
      </c>
    </row>
    <row r="482509" spans="10084:10084" x14ac:dyDescent="0.25">
      <c r="NWV482509" t="s">
        <v>142</v>
      </c>
    </row>
    <row r="498728" spans="2194:2194" x14ac:dyDescent="0.25">
      <c r="CFJ498728" t="s">
        <v>63</v>
      </c>
    </row>
    <row r="515219" spans="795:795" x14ac:dyDescent="0.25">
      <c r="ADO515219" t="s">
        <v>86</v>
      </c>
    </row>
    <row r="523182" spans="1975:1975" x14ac:dyDescent="0.25">
      <c r="BWY523182" t="s">
        <v>93</v>
      </c>
    </row>
    <row r="526921" spans="11152:11152" x14ac:dyDescent="0.25">
      <c r="PLX526921" t="s">
        <v>44</v>
      </c>
    </row>
    <row r="531141" spans="1831:1831" x14ac:dyDescent="0.25">
      <c r="BRK531141" t="s">
        <v>69</v>
      </c>
    </row>
    <row r="543034" spans="14392:14392" x14ac:dyDescent="0.25">
      <c r="UGN543034" t="s">
        <v>78</v>
      </c>
    </row>
    <row r="543196" spans="9139:9139" x14ac:dyDescent="0.25">
      <c r="MMM543196" t="s">
        <v>97</v>
      </c>
    </row>
    <row r="568067" spans="6438:6438" x14ac:dyDescent="0.25">
      <c r="IMP568067" t="s">
        <v>147</v>
      </c>
    </row>
    <row r="569649" spans="8456:8456" x14ac:dyDescent="0.25">
      <c r="LMF569649" t="s">
        <v>48</v>
      </c>
    </row>
    <row r="570884" spans="5195:5195" x14ac:dyDescent="0.25">
      <c r="GQU570884" t="s">
        <v>47</v>
      </c>
    </row>
    <row r="571960" spans="5294:5294" x14ac:dyDescent="0.25">
      <c r="GUP571960" t="s">
        <v>60</v>
      </c>
    </row>
    <row r="595202" spans="3894:3894" x14ac:dyDescent="0.25">
      <c r="EST595202" t="s">
        <v>14</v>
      </c>
    </row>
    <row r="596636" spans="5120:5120" x14ac:dyDescent="0.25">
      <c r="GNX596636" t="s">
        <v>55</v>
      </c>
    </row>
    <row r="610300" spans="8599:8599" x14ac:dyDescent="0.25">
      <c r="LRS610300" t="s">
        <v>83</v>
      </c>
    </row>
    <row r="614630" spans="9341:9341" x14ac:dyDescent="0.25">
      <c r="MUG614630" t="s">
        <v>66</v>
      </c>
    </row>
    <row r="623552" spans="5168:5168" x14ac:dyDescent="0.25">
      <c r="GPT623552" t="s">
        <v>46</v>
      </c>
    </row>
    <row r="628206" spans="5289:5289" x14ac:dyDescent="0.25">
      <c r="GUK628206" t="s">
        <v>64</v>
      </c>
    </row>
    <row r="631400" spans="2674:2674" x14ac:dyDescent="0.25">
      <c r="CXV631400" t="s">
        <v>134</v>
      </c>
    </row>
    <row r="633685" spans="1197:1197" x14ac:dyDescent="0.25">
      <c r="ATA633685" t="s">
        <v>79</v>
      </c>
    </row>
    <row r="653826" spans="6767:6767" x14ac:dyDescent="0.25">
      <c r="IZG653826" t="s">
        <v>148</v>
      </c>
    </row>
    <row r="661282" spans="3538:3538" x14ac:dyDescent="0.25">
      <c r="EFB661282" t="s">
        <v>70</v>
      </c>
    </row>
    <row r="683533" spans="175:175" x14ac:dyDescent="0.25">
      <c r="FS683533" t="s">
        <v>37</v>
      </c>
    </row>
    <row r="688415" spans="3830:3830" x14ac:dyDescent="0.25">
      <c r="EQH688415" t="s">
        <v>149</v>
      </c>
    </row>
    <row r="704608" spans="8147:8147" x14ac:dyDescent="0.25">
      <c r="LAI704608" t="s">
        <v>92</v>
      </c>
    </row>
    <row r="713740" spans="9938:9938" x14ac:dyDescent="0.25">
      <c r="NRF713740" t="s">
        <v>91</v>
      </c>
    </row>
    <row r="742474" spans="5631:5631" x14ac:dyDescent="0.25">
      <c r="HHO742474" t="s">
        <v>143</v>
      </c>
    </row>
    <row r="743721" spans="4625:4625" x14ac:dyDescent="0.25">
      <c r="FUW743721" t="s">
        <v>137</v>
      </c>
    </row>
    <row r="744794" spans="12410:12410" x14ac:dyDescent="0.25">
      <c r="RIH744794" t="s">
        <v>22</v>
      </c>
    </row>
    <row r="757134" spans="11308:11308" x14ac:dyDescent="0.25">
      <c r="PRX757134" t="s">
        <v>103</v>
      </c>
    </row>
    <row r="757947" spans="12029:12029" x14ac:dyDescent="0.25">
      <c r="QTQ757947" t="s">
        <v>85</v>
      </c>
    </row>
    <row r="766886" spans="5565:5565" x14ac:dyDescent="0.25">
      <c r="HFA766886" t="s">
        <v>57</v>
      </c>
    </row>
    <row r="766898" spans="4539:4539" x14ac:dyDescent="0.25">
      <c r="FRO766898" t="s">
        <v>27</v>
      </c>
    </row>
    <row r="795430" spans="4682:4682" x14ac:dyDescent="0.25">
      <c r="FXB795430" t="s">
        <v>23</v>
      </c>
    </row>
    <row r="805485" spans="11020:11020" x14ac:dyDescent="0.25">
      <c r="PGV805485" t="s">
        <v>61</v>
      </c>
    </row>
    <row r="811790" spans="12926:12926" x14ac:dyDescent="0.25">
      <c r="SCD811790" t="s">
        <v>146</v>
      </c>
    </row>
    <row r="819031" spans="12299:12299" x14ac:dyDescent="0.25">
      <c r="REA819031" t="s">
        <v>135</v>
      </c>
    </row>
    <row r="847001" spans="10991:10991" x14ac:dyDescent="0.25">
      <c r="PFS847001" t="s">
        <v>80</v>
      </c>
    </row>
    <row r="855741" spans="16101:16101" x14ac:dyDescent="0.25">
      <c r="WUG855741" t="s">
        <v>29</v>
      </c>
    </row>
    <row r="857196" spans="8530:8530" x14ac:dyDescent="0.25">
      <c r="LPB857196" t="s">
        <v>35</v>
      </c>
    </row>
    <row r="866818" spans="3:3" x14ac:dyDescent="0.25">
      <c r="C866818" t="s">
        <v>138</v>
      </c>
    </row>
    <row r="871142" spans="4574:4574" x14ac:dyDescent="0.25">
      <c r="FSX871142" t="s">
        <v>82</v>
      </c>
    </row>
    <row r="885368" spans="2857:2857" x14ac:dyDescent="0.25">
      <c r="DEW885368" t="s">
        <v>45</v>
      </c>
    </row>
    <row r="886390" spans="6631:6631" x14ac:dyDescent="0.25">
      <c r="IUA886390" t="s">
        <v>58</v>
      </c>
    </row>
    <row r="909183" spans="7941:7941" x14ac:dyDescent="0.25">
      <c r="KSK909183" t="s">
        <v>24</v>
      </c>
    </row>
    <row r="921185" spans="13003:13003" x14ac:dyDescent="0.25">
      <c r="SFC921185" t="s">
        <v>101</v>
      </c>
    </row>
    <row r="929502" spans="5965:5965" x14ac:dyDescent="0.25">
      <c r="HUK929502" t="s">
        <v>31</v>
      </c>
    </row>
    <row r="933815" spans="8984:8984" x14ac:dyDescent="0.25">
      <c r="MGN933815" t="s">
        <v>131</v>
      </c>
    </row>
    <row r="938189" spans="7657:7657" x14ac:dyDescent="0.25">
      <c r="KHM938189" t="s">
        <v>102</v>
      </c>
    </row>
    <row r="957320" spans="7250:7250" x14ac:dyDescent="0.25">
      <c r="JRV957320" t="s">
        <v>150</v>
      </c>
    </row>
    <row r="958646" spans="11046:11046" x14ac:dyDescent="0.25">
      <c r="PHV958646" t="s">
        <v>87</v>
      </c>
    </row>
    <row r="974296" spans="6131:6131" x14ac:dyDescent="0.25">
      <c r="IAU974296" t="s">
        <v>133</v>
      </c>
    </row>
    <row r="985602" spans="11239:11239" x14ac:dyDescent="0.25">
      <c r="PPG985602" t="s">
        <v>50</v>
      </c>
    </row>
    <row r="986867" spans="6039:6039" x14ac:dyDescent="0.25">
      <c r="HXG986867" t="s">
        <v>38</v>
      </c>
    </row>
    <row r="989493" spans="12018:12018" x14ac:dyDescent="0.25">
      <c r="QTF989493" t="s">
        <v>76</v>
      </c>
    </row>
    <row r="999089" spans="5964:5964" x14ac:dyDescent="0.25">
      <c r="HUJ999089" t="s">
        <v>33</v>
      </c>
    </row>
    <row r="1002792" spans="10036:10036" x14ac:dyDescent="0.25">
      <c r="NUZ1002792" t="s">
        <v>99</v>
      </c>
    </row>
    <row r="1018289" spans="12675:12675" x14ac:dyDescent="0.25">
      <c r="RSM1018289" t="s">
        <v>56</v>
      </c>
    </row>
    <row r="1024703" spans="3742:3742" x14ac:dyDescent="0.25">
      <c r="EMX1024703" t="s">
        <v>67</v>
      </c>
    </row>
    <row r="1035398" spans="9869:9869" x14ac:dyDescent="0.25">
      <c r="NOO1035398" t="s">
        <v>59</v>
      </c>
    </row>
    <row r="1036858" spans="5143:5143" x14ac:dyDescent="0.25">
      <c r="GOU1036858" t="s">
        <v>145</v>
      </c>
    </row>
    <row r="1043729" spans="2750:2750" x14ac:dyDescent="0.25">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4</vt:i4>
      </vt:variant>
    </vt:vector>
  </HeadingPairs>
  <TitlesOfParts>
    <vt:vector size="8" baseType="lpstr">
      <vt:lpstr>FORNECEDOR</vt:lpstr>
      <vt:lpstr>RESUMO</vt:lpstr>
      <vt:lpstr>MODELO</vt:lpstr>
      <vt:lpstr>1</vt:lpstr>
      <vt:lpstr>RESUMO!Area_de_impressao</vt:lpstr>
      <vt:lpstr>'1'!Titulos_de_impressao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Usuário</cp:lastModifiedBy>
  <cp:lastPrinted>2024-09-05T00:11:40Z</cp:lastPrinted>
  <dcterms:created xsi:type="dcterms:W3CDTF">2023-09-15T20:00:22Z</dcterms:created>
  <dcterms:modified xsi:type="dcterms:W3CDTF">2024-11-12T20:29:10Z</dcterms:modified>
</cp:coreProperties>
</file>