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2AB895-14C1-FC20-EB20-F1B4BCFD95AE}"/>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DISPENSA\DISPENSA Nº XX - 2024 - CONSERTO PÁ CARREGADEIRA\"/>
    </mc:Choice>
  </mc:AlternateContent>
  <xr:revisionPtr revIDLastSave="0" documentId="13_ncr:1_{EFD112C1-923B-4885-8265-BD3430391924}" xr6:coauthVersionLast="47" xr6:coauthVersionMax="47" xr10:uidLastSave="{00000000-0000-0000-0000-000000000000}"/>
  <bookViews>
    <workbookView xWindow="-120" yWindow="-120" windowWidth="24240" windowHeight="13140" tabRatio="742" firstSheet="1" activeTab="3" xr2:uid="{7197D7A2-41E5-406A-9A02-C7CC689553E3}"/>
  </bookViews>
  <sheets>
    <sheet name="FORNECEDOR" sheetId="8" state="hidden" r:id="rId1"/>
    <sheet name="RESUMO" sheetId="2" r:id="rId2"/>
    <sheet name="MODELO" sheetId="13" state="hidden" r:id="rId3"/>
    <sheet name="1" sheetId="14" r:id="rId4"/>
    <sheet name="2" sheetId="15" r:id="rId5"/>
    <sheet name="3" sheetId="16" r:id="rId6"/>
    <sheet name="4" sheetId="17" r:id="rId7"/>
    <sheet name="5" sheetId="18" r:id="rId8"/>
    <sheet name="6" sheetId="19" r:id="rId9"/>
    <sheet name="7" sheetId="20" r:id="rId10"/>
    <sheet name="8" sheetId="21" r:id="rId11"/>
    <sheet name="9" sheetId="22" r:id="rId12"/>
    <sheet name="10" sheetId="23" r:id="rId13"/>
    <sheet name="GPT cache" sheetId="6" state="veryHidden" r:id="rId14"/>
  </sheets>
  <definedNames>
    <definedName name="_FilterDatabase" localSheetId="3" hidden="1">'1'!$A$8:$E$8</definedName>
    <definedName name="_FilterDatabase" localSheetId="12" hidden="1">'10'!$A$8:$E$8</definedName>
    <definedName name="_FilterDatabase" localSheetId="4" hidden="1">'2'!$A$8:$E$8</definedName>
    <definedName name="_FilterDatabase" localSheetId="5" hidden="1">'3'!#REF!</definedName>
    <definedName name="_FilterDatabase" localSheetId="6" hidden="1">'4'!$A$8:$E$8</definedName>
    <definedName name="_FilterDatabase" localSheetId="7" hidden="1">'5'!$A$8:$E$8</definedName>
    <definedName name="_FilterDatabase" localSheetId="8" hidden="1">'6'!$A$8:$E$8</definedName>
    <definedName name="_FilterDatabase" localSheetId="9" hidden="1">'7'!$A$8:$E$8</definedName>
    <definedName name="_FilterDatabase" localSheetId="10" hidden="1">'8'!$A$8:$E$8</definedName>
    <definedName name="_FilterDatabase" localSheetId="11" hidden="1">'9'!$A$8:$E$8</definedName>
    <definedName name="_FilterDatabase" localSheetId="2" hidden="1">MODELO!$A$8:$E$8</definedName>
    <definedName name="_xlnm.Print_Area" localSheetId="1">RESUMO!$A$1:$F$72</definedName>
    <definedName name="_xlnm.Print_Titles" localSheetId="3">'1'!$1:$6</definedName>
    <definedName name="_xlnm.Print_Titles" localSheetId="12">'10'!$1:$6</definedName>
    <definedName name="_xlnm.Print_Titles" localSheetId="4">'2'!$1:$6</definedName>
    <definedName name="_xlnm.Print_Titles" localSheetId="5">'3'!$1:$6</definedName>
    <definedName name="_xlnm.Print_Titles" localSheetId="6">'4'!$1:$6</definedName>
    <definedName name="_xlnm.Print_Titles" localSheetId="7">'5'!$1:$6</definedName>
    <definedName name="_xlnm.Print_Titles" localSheetId="8">'6'!$1:$6</definedName>
    <definedName name="_xlnm.Print_Titles" localSheetId="9">'7'!$1:$6</definedName>
    <definedName name="_xlnm.Print_Titles" localSheetId="10">'8'!$1:$6</definedName>
    <definedName name="_xlnm.Print_Titles" localSheetId="11">'9'!$1:$6</definedName>
    <definedName name="_xlnm.Print_Titles" localSheetId="2">MODELO!$1:$6</definedName>
    <definedName name="_xlnm.Print_Titles" localSheetId="1">RESUMO!$1:$2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23" l="1"/>
  <c r="A5" i="23"/>
  <c r="D5" i="23" s="1"/>
  <c r="B5" i="22"/>
  <c r="A5" i="22"/>
  <c r="D5" i="22" s="1"/>
  <c r="B5" i="21"/>
  <c r="A5" i="21"/>
  <c r="D5" i="21" s="1"/>
  <c r="B5" i="20"/>
  <c r="A5" i="20"/>
  <c r="D5" i="20" s="1"/>
  <c r="B5" i="19"/>
  <c r="A5" i="19"/>
  <c r="D5" i="19" s="1"/>
  <c r="B5" i="18"/>
  <c r="A5" i="18"/>
  <c r="D5" i="18" s="1"/>
  <c r="B5" i="17"/>
  <c r="A5" i="17"/>
  <c r="D5" i="17" s="1"/>
  <c r="B5" i="16"/>
  <c r="A5" i="16"/>
  <c r="D5" i="16" s="1"/>
  <c r="B5" i="15"/>
  <c r="A5" i="15"/>
  <c r="D5" i="15" s="1"/>
  <c r="B5" i="14"/>
  <c r="A5" i="14"/>
  <c r="D5" i="14" s="1"/>
  <c r="B5" i="13" l="1"/>
  <c r="A5" i="13"/>
  <c r="D5" i="13"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 r="E2293" i="2" a="1"/>
  <c r="E2293" i="2" l="1"/>
  <c r="E2294" i="2" a="1"/>
  <c r="E2294"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<sst xmlns="http://schemas.openxmlformats.org/spreadsheetml/2006/main" count="692" uniqueCount="251">
  <si>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</si>
  <si>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</si>
  <si>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</si>
  <si>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</si>
  <si>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</si>
  <si>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</si>
  <si>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</si>
  <si>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</si>
  <si>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</si>
  <si>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</si>
  <si>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</si>
  <si>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</si>
  <si>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</si>
  <si>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</si>
  <si>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</si>
  <si>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</si>
  <si>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</si>
  <si>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</si>
  <si>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</si>
  <si>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</si>
  <si>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</si>
  <si>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</si>
  <si>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</si>
  <si>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</si>
  <si>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</si>
  <si>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</si>
  <si>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</si>
  <si>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</si>
  <si>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</si>
  <si>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</si>
  <si>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</si>
  <si>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</si>
  <si>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</si>
  <si>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</si>
  <si>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</si>
  <si>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</si>
  <si>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</si>
  <si>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</si>
  <si>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</si>
  <si>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</si>
  <si>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</si>
  <si>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</si>
  <si>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</si>
  <si>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</si>
  <si>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</si>
  <si>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</si>
  <si>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</si>
  <si>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</si>
  <si>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</si>
  <si>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</si>
  <si>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</si>
  <si>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</si>
  <si>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</si>
  <si>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</si>
  <si>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</si>
  <si>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</si>
  <si>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</si>
  <si>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</si>
  <si>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</si>
  <si>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</si>
  <si>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</si>
  <si>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</si>
  <si>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</si>
  <si>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</si>
  <si>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</si>
  <si>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</si>
  <si>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</si>
  <si>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</si>
  <si>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</si>
  <si>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</si>
  <si>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</si>
  <si>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</si>
  <si>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</si>
  <si>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</si>
  <si>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</si>
  <si>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</si>
  <si>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</si>
  <si>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</si>
  <si>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</si>
  <si>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</si>
  <si>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</si>
  <si>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</si>
  <si>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</si>
  <si>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</si>
  <si>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</si>
  <si>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</si>
  <si>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</si>
  <si>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</si>
  <si>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</si>
  <si>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</si>
  <si>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</si>
  <si>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</si>
  <si>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</si>
  <si>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</si>
  <si>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</si>
  <si>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</si>
  <si>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</si>
  <si>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</si>
  <si>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</si>
  <si>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</si>
  <si>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</si>
  <si>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</si>
  <si>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</si>
  <si>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</si>
  <si>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</si>
  <si>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</si>
  <si>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</si>
  <si>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</si>
  <si>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</si>
  <si>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</si>
  <si>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</si>
  <si>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</si>
  <si>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</si>
  <si>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</si>
  <si>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</si>
  <si>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</si>
  <si>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</si>
  <si>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</si>
  <si>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</si>
  <si>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</si>
  <si>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</si>
  <si>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</si>
  <si>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</si>
  <si>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</si>
  <si>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</si>
  <si>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</si>
  <si>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</si>
  <si>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</si>
  <si>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</si>
  <si>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</si>
  <si>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</si>
  <si>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</si>
  <si>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</si>
  <si>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</si>
  <si>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</si>
  <si>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</si>
  <si>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</si>
  <si>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</si>
  <si>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</si>
  <si>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</si>
  <si>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</si>
  <si>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</si>
  <si>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</si>
  <si>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</si>
  <si>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</si>
  <si>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</si>
  <si>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</si>
  <si>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</si>
  <si>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</si>
  <si>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</si>
  <si>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</si>
  <si>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</si>
  <si>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</si>
  <si>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</si>
  <si>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</si>
  <si>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</si>
  <si>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</si>
  <si>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</si>
  <si>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</si>
  <si>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</si>
  <si>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</si>
  <si>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</si>
  <si>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</si>
  <si>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</si>
  <si>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</si>
  <si>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</si>
  <si>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</si>
  <si>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MÉDIA SANEADA (UNITÁRIO)</t>
  </si>
  <si>
    <t>MEDIANA (UNITÁRIO)</t>
  </si>
  <si>
    <t xml:space="preserve">MAX94 Carregadeira- abraçadeira turbina </t>
  </si>
  <si>
    <t>MAX94 Carregadeira- filtro do ar AP9834</t>
  </si>
  <si>
    <t>MAX94 Carregadeira - filtro combustiel WK950/21</t>
  </si>
  <si>
    <t>MAX94 Carregadeira - filtro interno AS820</t>
  </si>
  <si>
    <t>MAX98 Carregadeira - Turbina turbo</t>
  </si>
  <si>
    <t xml:space="preserve">MAX94 Carregadeira - Bomba de pressão </t>
  </si>
  <si>
    <t xml:space="preserve">MAX94 Carregadeira - Válvula Rail </t>
  </si>
  <si>
    <t xml:space="preserve">MAX94 Carregadeira - Injetor remano </t>
  </si>
  <si>
    <t xml:space="preserve">MAX94 Carregadeira - Testar radiador e solda </t>
  </si>
  <si>
    <t xml:space="preserve">MAX94 Carregadeira - Examinar motor, troca de turbina </t>
  </si>
  <si>
    <t>UN</t>
  </si>
  <si>
    <t>LICITACON - TCE/RS</t>
  </si>
  <si>
    <t>PC</t>
  </si>
  <si>
    <t>PCE</t>
  </si>
  <si>
    <t>000.000.000-00</t>
  </si>
  <si>
    <t>PCP</t>
  </si>
  <si>
    <t>TCE - SANTA CATARINA</t>
  </si>
  <si>
    <t>Prefeitura Municipal de São Ludgero</t>
  </si>
  <si>
    <t>Pregão Presencial</t>
  </si>
  <si>
    <t>UNIDAD</t>
  </si>
  <si>
    <t>NOTAS FISCAIS GOV</t>
  </si>
  <si>
    <t>NÃO INFORMADO</t>
  </si>
  <si>
    <t>Filtro de ar AP9834</t>
  </si>
  <si>
    <t>04.486.883/0001-42</t>
  </si>
  <si>
    <t>PM DE NOVO TIRADENTES</t>
  </si>
  <si>
    <t>PEÇA</t>
  </si>
  <si>
    <t>(WK950/21) FILTRO DE COMBUSTIVEL (SEM GTIN)</t>
  </si>
  <si>
    <t>08.576.605/0001-37</t>
  </si>
  <si>
    <t>MINISTERIO DA JUSTICA DE SEGURANCA PUBLICA - COD. 0061704 - DF</t>
  </si>
  <si>
    <t>TURBINA</t>
  </si>
  <si>
    <t>PM DE PALMARES DO SUL</t>
  </si>
  <si>
    <t>TURBINA DO MOTOR</t>
  </si>
  <si>
    <t>PM DE PROGRESSO</t>
  </si>
  <si>
    <t>CNV</t>
  </si>
  <si>
    <t>Válvula reguladora do tubo rail</t>
  </si>
  <si>
    <t>13.754.000/0001-29</t>
  </si>
  <si>
    <t>2 REGIMENTO DE CAVALARIA MECANIZADO - RS</t>
  </si>
  <si>
    <t>VÁLVULA 3 VIAS</t>
  </si>
  <si>
    <t>08.362.070/0001-00</t>
  </si>
  <si>
    <t>BASE DE ABASTECIMENTO DA MARINHA NO RIO DE JANEIRO - RJ</t>
  </si>
  <si>
    <t>BICO INJETOR L200 TRITON MOTOR 3.2 REMANO</t>
  </si>
  <si>
    <t>29.914.954/0001-91</t>
  </si>
  <si>
    <t>FUNDACAO NACIONAL DOS POVOS INDIGENAS - FUNAI - PA</t>
  </si>
  <si>
    <t>UNIDADE INJETORA REMANO A BASE DE TROCA</t>
  </si>
  <si>
    <t>17.937.982/0001-45</t>
  </si>
  <si>
    <t>INSTITUTO FEDERAL DE EDUCACAO CIENC TECNOLOGIA DE MATO GROSS - MS</t>
  </si>
  <si>
    <t>INSTITUTO FEDERAL DO MS/ CAMPUS CAMPO GRANDE - MS</t>
  </si>
  <si>
    <t>Conserto  radiador</t>
  </si>
  <si>
    <t>PM DE CAPÃO DA CANOA</t>
  </si>
  <si>
    <t>9909950202 Abraçadeira Turbina</t>
  </si>
  <si>
    <t>24/09/24 22:46</t>
  </si>
  <si>
    <t>Luvita diesel</t>
  </si>
  <si>
    <t>https://www.google.com/url?url=https://www.loja.luvitadiesel.com.br/MLB-3634392594-9909950202-abracadeira-turbina-_JM&amp;rct=j&amp;q=&amp;esrc=s&amp;opi=95576897&amp;sa=U&amp;ved=0ahUKEwjShuPZ_NyIAxUupZUCHbGFDd0QgOUECKQG&amp;usg=AOvVaw0dT5sdKM8mpcxYVCBWehVI</t>
  </si>
  <si>
    <t>Mercado Livre</t>
  </si>
  <si>
    <t>Magazine Luiza</t>
  </si>
  <si>
    <t>Filtro De Ar Scania Tecfil Ap9834 Original</t>
  </si>
  <si>
    <t>24/09/24 22:47</t>
  </si>
  <si>
    <t>https://www.google.com/url?url=https://produto.mercadolivre.com.br/MLB-2642107445-filtro-de-ar-scania-tecfil-ap9834-original-_JM%3Fmatt_tool%3D18956390%26utm_source%3Dgoogle_shopping%26utm_medium%3Dorganic&amp;rct=j&amp;q=&amp;esrc=s&amp;opi=95576897&amp;sa=U&amp;ved=0ahUKEwjFheDf_NyIAxVSmZUCHUnHJooQgOUECOIG&amp;usg=AOvVaw3dSU0gnbJcD-vu-d-wmmB5</t>
  </si>
  <si>
    <t>Filtro De Combustível Mann Wk 950/21 Mann Filter</t>
  </si>
  <si>
    <t>https://www.google.com/url?url=https://produto.mercadolivre.com.br/MLB-4985913478-filtro-de-combustivel-mann-wk-95021-_JM%3Fmatt_tool%3D18956390%26utm_source%3Dgoogle_shopping%26utm_medium%3Dorganic&amp;rct=j&amp;q=&amp;esrc=s&amp;opi=95576897&amp;sa=U&amp;ved=0ahUKEwj8zJjm_NyIAxULjZUCHWn0CAMQgOUECN4G&amp;usg=AOvVaw1y3rr5wcfwKMuMiPCj3N2G</t>
  </si>
  <si>
    <t>Filtro Combustível Mann Filter WK950/21</t>
  </si>
  <si>
    <t>Catedral Peças</t>
  </si>
  <si>
    <t>https://www.google.com/url?url=https://www.catedralpecas.com.br/produtos/filtro-combustivel-mann-filter-wk950-21/&amp;rct=j&amp;q=&amp;esrc=s&amp;opi=95576897&amp;sa=U&amp;ved=0ahUKEwj8zJjm_NyIAxULjZUCHWn0CAMQgOUECIIH&amp;usg=AOvVaw1xWCHvNZFSMH0yOgKK3xqZ</t>
  </si>
  <si>
    <t>Filtro De Ar As820 Tecfil</t>
  </si>
  <si>
    <t>https://www.google.com/url?url=https://produto.mercadolivre.com.br/MLB-2769299571-filtro-de-ar-as820-_JM%3Fmatt_tool%3D18956390%26utm_source%3Dgoogle_shopping%26utm_medium%3Dorganic&amp;rct=j&amp;q=&amp;esrc=s&amp;opi=95576897&amp;sa=U&amp;ved=0ahUKEwjex8vs_NyIAxUjr5UCHewtNT4QgOUECLUG&amp;usg=AOvVaw2Hrl2K5v_FhlE52pZ9uEpj</t>
  </si>
  <si>
    <t>FILTRO DE AR AS820</t>
  </si>
  <si>
    <t>Shopee</t>
  </si>
  <si>
    <t>https://www.google.com/url?url=https://shopee.com.br/product/885870942/19396856689%3Fgads_t_sig%3DVTJGc2RHVmtYMTlxTFVSVVRrdENkVHQ3ZkZSUTMrR3pBWmZZNzdrcnRBMDhEVk9iUFErM3B4RjBCS0hqcGVGREhHRFc3eU0yTFpkTjUrYlgrdHdrL0dMTERNSm5XRkFVOXk5eXdoT0VzRHlKb3dCcTBJWjcyTHlWUHNiYlIvamo1dERaUzNMWDdMZExtMlhDTTBvSDBBPT0%26srsltid%3DAfmBOorF2CqH66m6bQGBv1NhGywMhpyBvWLuA5VkDR6X5FDGiq1b-MRseQE&amp;rct=j&amp;q=&amp;esrc=s&amp;opi=95576897&amp;sa=U&amp;ved=0ahUKEwjex8vs_NyIAxUjr5UCHewtNT4QgOUECMEG&amp;usg=AOvVaw379LO0WAE2zfUEA7lkPuTq</t>
  </si>
  <si>
    <t>Turbina Motor Para Mwm DT229/ TDEC229 Pa Carregadeira AD8/ T</t>
  </si>
  <si>
    <t>https://www.google.com/url?url=https://www.magazineluiza.com.br/turbina-motor-para-mwm-dt229-tdec229-pa-carregadeira-ad8-t/p/khe5gc5k0b/au/trbc/%3Fseller_id%3Dlojaodocarro%26srsltid%3DAfmBOopqL1Wsceo0PCccQEjFHTDYDu2wvHhHQMTUixFkj1MGTyPNr843iu0&amp;rct=j&amp;q=&amp;esrc=s&amp;opi=95576897&amp;sa=U&amp;ved=0ahUKEwiHlcXx_NyIAxV5r5UCHUIzDZoQguUECNcG&amp;usg=AOvVaw3sKeOWwxQFchHiufO_XxxP</t>
  </si>
  <si>
    <t>Válvula Reguladora Rail - Cargo 2428e / 2422e / 2622 / 1722 BR COMPANY*</t>
  </si>
  <si>
    <t>https://www.google.com/url?url=https://produto.mercadolivre.com.br/MLB-1943937510-valvula-reguladora-rail-cargo-2428e-2422e-2622-1722-_JM%3Fmatt_tool%3D18956390%26utm_source%3Dgoogle_shopping%26utm_medium%3Dorganic&amp;rct=j&amp;q=&amp;esrc=s&amp;opi=95576897&amp;sa=U&amp;ved=0ahUKEwj-oen7_NyIAxWMqJUCHQEPC30QgOUECLsG&amp;usg=AOvVaw1b3CUU83z0CATKpvz33yeb</t>
  </si>
  <si>
    <t xml:space="preserve">Fornecedor local cadastrado </t>
  </si>
  <si>
    <t>RAZÃO SOCIAL  FORNECEDOR</t>
  </si>
  <si>
    <t xml:space="preserve">HM Elétrica e Mecânica Pesada </t>
  </si>
  <si>
    <t>Mecânica e Auto Peças do Ratinho Ltda</t>
  </si>
  <si>
    <t>Lindomar Kuhn -ME</t>
  </si>
  <si>
    <t>FILTRO DE AR 2 AS820</t>
  </si>
  <si>
    <t>03/11/2023</t>
  </si>
  <si>
    <t>PR74/2023</t>
  </si>
  <si>
    <t>Lindomar Kuhn - ME</t>
  </si>
  <si>
    <t>Lindomar kuhn - 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</si>
</sst>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9"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sz val="8"/>
      <name val="Calibri"/>
      <family val="2"/>
      <scheme val="minor"/>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60">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8">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cellXfs>
  <cellStyles count="60">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3" xfId="54" xr:uid="{C286EC4C-9711-4851-86B2-851E03DBE58E}"/>
    <cellStyle name="Moeda 2 4" xfId="48" xr:uid="{69FA546E-8BE8-40ED-B8E4-DAB3A8857161}"/>
    <cellStyle name="Moeda 3" xfId="44" xr:uid="{D387499F-57A3-4AFF-916C-AB0A9BA5152F}"/>
    <cellStyle name="Moeda 3 2" xfId="56" xr:uid="{A312AB4B-EA60-4B75-A561-293CA8ADAA85}"/>
    <cellStyle name="Moeda 3 3" xfId="50" xr:uid="{DB45F9F0-1F4B-4F48-8820-9B9E107A6172}"/>
    <cellStyle name="Moeda 4" xfId="53" xr:uid="{6C434A9E-2434-4004-B1F2-385059C90FAE}"/>
    <cellStyle name="Moeda 5" xfId="52" xr:uid="{07CBB068-9219-441A-820A-F9520D3DA26F}"/>
    <cellStyle name="Moeda 6" xfId="47" xr:uid="{4B5DA5A3-88B4-476D-9283-7C64075D7C9C}"/>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3" xfId="58" xr:uid="{547A2A07-DDAF-41EC-9D55-42BABFB5BBCF}"/>
    <cellStyle name="Vírgula 4" xfId="59" xr:uid="{7BD7279F-A978-4AD0-9881-947DA2D11D14}"/>
  </cellStyles>
  <dxfs count="47">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_rels/drawing12.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D344099-4B47-4F76-83F6-6B008F6D3753}"/>
            </a:ext>
          </a:extLst>
        </xdr:cNvPr>
        <xdr:cNvSpPr/>
      </xdr:nvSpPr>
      <xdr:spPr>
        <a:xfrm>
          <a:off x="9645862" y="3818"/>
          <a:ext cx="1622214" cy="975139"/>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04A128-8993-4FF0-8B85-6FD18E89496B}"/>
            </a:ext>
          </a:extLst>
        </xdr:cNvPr>
        <xdr:cNvSpPr/>
      </xdr:nvSpPr>
      <xdr:spPr>
        <a:xfrm>
          <a:off x="11330517" y="0"/>
          <a:ext cx="1652061" cy="98505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27F98-9D58-4025-B02D-BE3378D8AF58}"/>
            </a:ext>
          </a:extLst>
        </xdr:cNvPr>
        <xdr:cNvSpPr/>
      </xdr:nvSpPr>
      <xdr:spPr>
        <a:xfrm>
          <a:off x="13134417" y="1"/>
          <a:ext cx="1687541" cy="883694"/>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9044EFE-96C1-4715-8317-3CB6769C5B8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939031C-7AFE-434B-B6FF-54A009D5C07A}"/>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3EF89A8-455E-4892-AC2D-8FB63C0A0D4E}"/>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A7482CD-5E31-4B63-B0C1-4DEB60650388}"/>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2BBBAB5-FA0E-4A9C-A4A2-8D2EC2053EC0}"/>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3C47B8A-FB66-4327-8950-E8EDB5B1A514}"/>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1E31CB9-575D-4D6F-BE5F-C79ECAF1D117}"/>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B3F71FF-1654-44F6-B684-3DF25991AF8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67A1813-20CD-4A0E-A274-D995D2448E71}"/>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02A89CC-0F3E-4477-8626-8AD2703F140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88131D4-8F93-4908-9D44-3D7C15C1B635}"/>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7BC228F-0630-4DC4-87B5-B1402DA40C1B}"/>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34B3C04-8B67-444D-ABDA-04D29DB00B1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1FF7DA5-C030-4BF3-B9A3-982EC52F12BD}"/>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CAA1C8B-2B48-4F3C-AB29-FDB74C6271D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FB59391-DFBC-40C7-B816-47091072AA21}"/>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66DF8F7-1190-41D3-8100-3DA93C3C0BE7}"/>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3053920-FB6A-4866-8CB4-1674EF598EB2}"/>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5B3EC4D-E560-4760-AF38-A0F9DB9C3AB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EF846A9-02B9-470F-827B-C8F40C48D6B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4E4B1D7-0A6A-47AC-AD8B-0AED87103C92}"/>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7D8AF04-2193-4B06-9B71-0D8450FF362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E356E41-3AD5-41A7-9C0F-546FDC578EB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0F2730B-3B99-4438-A89E-B51FA9F85B5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BB02BB8-B832-4041-B949-D509A522736C}"/>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BCD3ED0-E324-4428-8CF2-A38D89E12812}"/>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BE3C266-A37F-4E55-B7E5-24D7C16ACC08}"/>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BBCFF1C-C6DE-4B34-AF3E-D3D4F6A4805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DF1CB64-16F9-4807-953E-43A1B97310F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B25C188-82E0-4B09-A8C7-C61027B6102F}"/>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02" t="s">
        <v>110</v>
      </c>
      <c r="B1" s="102" t="s">
        <v>111</v>
      </c>
      <c r="C1" s="102" t="s">
        <v>112</v>
      </c>
      <c r="D1" s="102" t="s">
        <v>113</v>
      </c>
      <c r="E1" s="100" t="s">
        <v>118</v>
      </c>
      <c r="F1" s="94" t="s">
        <v>114</v>
      </c>
      <c r="G1" s="95"/>
      <c r="H1" s="96"/>
      <c r="I1" s="97" t="s">
        <v>115</v>
      </c>
      <c r="J1" s="98"/>
      <c r="K1" s="99"/>
      <c r="L1" s="103" t="s">
        <v>116</v>
      </c>
      <c r="M1" s="104"/>
      <c r="N1" s="105"/>
      <c r="O1" s="106" t="s">
        <v>117</v>
      </c>
      <c r="P1" s="107"/>
      <c r="Q1" s="108"/>
      <c r="R1" s="109" t="s">
        <v>127</v>
      </c>
      <c r="S1" s="110"/>
      <c r="T1" s="111"/>
      <c r="U1" s="112" t="s">
        <v>128</v>
      </c>
      <c r="V1" s="113"/>
      <c r="W1" s="114"/>
      <c r="X1" s="115" t="s">
        <v>129</v>
      </c>
      <c r="Y1" s="116"/>
      <c r="Z1" s="117"/>
    </row>
    <row r="2" spans="1:26" s="1" customFormat="1" ht="18" customHeight="1" x14ac:dyDescent="0.25">
      <c r="A2" s="102"/>
      <c r="B2" s="102"/>
      <c r="C2" s="102"/>
      <c r="D2" s="102"/>
      <c r="E2" s="101"/>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x14ac:dyDescent="0.25">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x14ac:dyDescent="0.25">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x14ac:dyDescent="0.25">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x14ac:dyDescent="0.25">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L1:N1"/>
    <mergeCell ref="O1:Q1"/>
    <mergeCell ref="R1:T1"/>
    <mergeCell ref="U1:W1"/>
    <mergeCell ref="X1:Z1"/>
    <mergeCell ref="F1:H1"/>
    <mergeCell ref="I1:K1"/>
    <mergeCell ref="E1:E2"/>
    <mergeCell ref="A1:A2"/>
    <mergeCell ref="B1:B2"/>
    <mergeCell ref="C1:C2"/>
    <mergeCell ref="D1:D2"/>
  </mergeCells>
  <conditionalFormatting sqref="A3:Z1048576">
    <cfRule type="expression" dxfId="46" priority="2">
      <formula>$D3&lt;&gt;""</formula>
    </cfRule>
  </conditionalFormatting>
  <conditionalFormatting sqref="E3:E1048576">
    <cfRule type="expression" dxfId="45"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4"/>
  <sheetViews>
    <sheetView showGridLines="0" workbookViewId="0">
      <pane ySplit="2" topLeftCell="A9" activePane="bottomLeft" state="frozen"/>
      <selection activeCell="C9" sqref="C9"/>
      <selection pane="bottomLeft" activeCell="D6" sqref="D6"/>
    </sheetView>
  </sheetViews>
  <sheetFormatPr defaultColWidth="9.140625" defaultRowHeight="63" customHeight="1" x14ac:dyDescent="0.25"/>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8" t="s">
        <v>162</v>
      </c>
      <c r="B1" s="119"/>
      <c r="C1" s="119"/>
      <c r="D1" s="119"/>
      <c r="E1" s="120"/>
      <c r="L1" t="s">
        <v>166</v>
      </c>
    </row>
    <row r="2" spans="1:12" s="3" customFormat="1" ht="33" x14ac:dyDescent="0.25">
      <c r="A2" s="48" t="s">
        <v>155</v>
      </c>
      <c r="B2" s="49" t="s">
        <v>156</v>
      </c>
      <c r="C2" s="48" t="s">
        <v>5</v>
      </c>
      <c r="D2" s="48" t="s">
        <v>157</v>
      </c>
      <c r="E2" s="50" t="s">
        <v>166</v>
      </c>
      <c r="F2"/>
      <c r="G2"/>
      <c r="H2" s="3" t="s">
        <v>89</v>
      </c>
      <c r="L2" s="3" t="s">
        <v>168</v>
      </c>
    </row>
    <row r="3" spans="1:12" ht="63" customHeight="1" x14ac:dyDescent="0.25">
      <c r="A3" s="93">
        <v>1</v>
      </c>
      <c r="B3" s="89" t="s">
        <v>169</v>
      </c>
      <c r="C3" s="90" t="s">
        <v>179</v>
      </c>
      <c r="D3" s="90">
        <v>1</v>
      </c>
      <c r="E3" s="83" cm="1">
        <f t="array" aca="1" ref="E3" ca="1">IF(COUNTA(A:A)&lt;3,"",IF(AND($A1&lt;&gt;"",A2=""),"_______________________________",IF($E2="_______________________________","RESPONSÁVEL PELA ELABORAÇÃO",IFERROR(INDIRECT("'"&amp;A3&amp;"'"&amp;"!"&amp;IF($E$2="VALOR MÉDIO (UNITÁRIO)","A5",IF($E$2="MEDIANA (UNITÁRIO)","B5",IF($E$2="MÉDIA SANEADA (UNITÁRIO)","D5","")))),""))))</f>
        <v>192.57499999999999</v>
      </c>
      <c r="K3" s="85"/>
      <c r="L3" s="61" t="s">
        <v>167</v>
      </c>
    </row>
    <row r="4" spans="1:12" ht="63" customHeight="1" x14ac:dyDescent="0.25">
      <c r="A4" s="93">
        <v>2</v>
      </c>
      <c r="B4" s="89" t="s">
        <v>170</v>
      </c>
      <c r="C4" s="90" t="s">
        <v>179</v>
      </c>
      <c r="D4" s="90">
        <v>1</v>
      </c>
      <c r="E4" s="83" cm="1">
        <f t="array" aca="1" ref="E4" ca="1">IF(COUNTA(A:A)&lt;3,"",IF(AND($A2&lt;&gt;"",A3=""),"_______________________________",IF($E3="_______________________________","RESPONSÁVEL PELA ELABORAÇÃO",IFERROR(INDIRECT("'"&amp;A4&amp;"'"&amp;"!"&amp;IF($E$2="VALOR MÉDIO (UNITÁRIO)","A5",IF($E$2="MEDIANA (UNITÁRIO)","B5",IF($E$2="MÉDIA SANEADA (UNITÁRIO)","D5","")))),""))))</f>
        <v>178.5</v>
      </c>
    </row>
    <row r="5" spans="1:12" ht="63" customHeight="1" x14ac:dyDescent="0.25">
      <c r="A5" s="93">
        <v>3</v>
      </c>
      <c r="B5" s="89" t="s">
        <v>171</v>
      </c>
      <c r="C5" s="90" t="s">
        <v>179</v>
      </c>
      <c r="D5" s="90">
        <v>1</v>
      </c>
      <c r="E5" s="83" cm="1">
        <f t="array" aca="1" ref="E5" ca="1">IF(COUNTA(A:A)&lt;3,"",IF(AND($A3&lt;&gt;"",A4=""),"_______________________________",IF($E4="_______________________________","RESPONSÁVEL PELA ELABORAÇÃO",IFERROR(INDIRECT("'"&amp;A5&amp;"'"&amp;"!"&amp;IF($E$2="VALOR MÉDIO (UNITÁRIO)","A5",IF($E$2="MEDIANA (UNITÁRIO)","B5",IF($E$2="MÉDIA SANEADA (UNITÁRIO)","D5","")))),""))))</f>
        <v>149.69</v>
      </c>
    </row>
    <row r="6" spans="1:12" ht="63" customHeight="1" x14ac:dyDescent="0.25">
      <c r="A6" s="93">
        <v>4</v>
      </c>
      <c r="B6" s="89" t="s">
        <v>172</v>
      </c>
      <c r="C6" s="90" t="s">
        <v>179</v>
      </c>
      <c r="D6" s="90">
        <v>1</v>
      </c>
      <c r="E6" s="83" cm="1">
        <f t="array" aca="1" ref="E6" ca="1">IF(COUNTA(A:A)&lt;3,"",IF(AND($A4&lt;&gt;"",A5=""),"_______________________________",IF($E5="_______________________________","RESPONSÁVEL PELA ELABORAÇÃO",IFERROR(INDIRECT("'"&amp;A6&amp;"'"&amp;"!"&amp;IF($E$2="VALOR MÉDIO (UNITÁRIO)","A5",IF($E$2="MEDIANA (UNITÁRIO)","B5",IF($E$2="MÉDIA SANEADA (UNITÁRIO)","D5","")))),""))))</f>
        <v>135.14000000000001</v>
      </c>
      <c r="K6" s="85"/>
    </row>
    <row r="7" spans="1:12" ht="63" customHeight="1" x14ac:dyDescent="0.25">
      <c r="A7" s="93">
        <v>5</v>
      </c>
      <c r="B7" s="89" t="s">
        <v>173</v>
      </c>
      <c r="C7" s="90" t="s">
        <v>179</v>
      </c>
      <c r="D7" s="90">
        <v>1</v>
      </c>
      <c r="E7" s="83" cm="1">
        <f t="array" aca="1" ref="E7" ca="1">IF(COUNTA(A:A)&lt;3,"",IF(AND($A5&lt;&gt;"",A6=""),"_______________________________",IF($E6="_______________________________","RESPONSÁVEL PELA ELABORAÇÃO",IFERROR(INDIRECT("'"&amp;A7&amp;"'"&amp;"!"&amp;IF($E$2="VALOR MÉDIO (UNITÁRIO)","A5",IF($E$2="MEDIANA (UNITÁRIO)","B5",IF($E$2="MÉDIA SANEADA (UNITÁRIO)","D5","")))),""))))</f>
        <v>5109.28</v>
      </c>
    </row>
    <row r="8" spans="1:12" ht="63" customHeight="1" x14ac:dyDescent="0.25">
      <c r="A8" s="93">
        <v>6</v>
      </c>
      <c r="B8" s="89" t="s">
        <v>174</v>
      </c>
      <c r="C8" s="90" t="s">
        <v>179</v>
      </c>
      <c r="D8" s="90">
        <v>1</v>
      </c>
      <c r="E8" s="83" cm="1">
        <f t="array" aca="1" ref="E8" ca="1">IF(COUNTA(A:A)&lt;3,"",IF(AND($A6&lt;&gt;"",A7=""),"_______________________________",IF($E7="_______________________________","RESPONSÁVEL PELA ELABORAÇÃO",IFERROR(INDIRECT("'"&amp;A8&amp;"'"&amp;"!"&amp;IF($E$2="VALOR MÉDIO (UNITÁRIO)","A5",IF($E$2="MEDIANA (UNITÁRIO)","B5",IF($E$2="MÉDIA SANEADA (UNITÁRIO)","D5","")))),""))))</f>
        <v>5666.666666666667</v>
      </c>
    </row>
    <row r="9" spans="1:12" ht="63" customHeight="1" x14ac:dyDescent="0.25">
      <c r="A9" s="93">
        <v>7</v>
      </c>
      <c r="B9" s="89" t="s">
        <v>175</v>
      </c>
      <c r="C9" s="90" t="s">
        <v>179</v>
      </c>
      <c r="D9" s="90">
        <v>1</v>
      </c>
      <c r="E9" s="83" cm="1">
        <f t="array" aca="1" ref="E9" ca="1">IF(COUNTA(A:A)&lt;3,"",IF(AND($A7&lt;&gt;"",A8=""),"_______________________________",IF($E8="_______________________________","RESPONSÁVEL PELA ELABORAÇÃO",IFERROR(INDIRECT("'"&amp;A9&amp;"'"&amp;"!"&amp;IF($E$2="VALOR MÉDIO (UNITÁRIO)","A5",IF($E$2="MEDIANA (UNITÁRIO)","B5",IF($E$2="MÉDIA SANEADA (UNITÁRIO)","D5","")))),""))))</f>
        <v>690.13</v>
      </c>
      <c r="K9" s="85"/>
    </row>
    <row r="10" spans="1:12" ht="63" customHeight="1" x14ac:dyDescent="0.25">
      <c r="A10" s="93">
        <v>8</v>
      </c>
      <c r="B10" s="89" t="s">
        <v>176</v>
      </c>
      <c r="C10" s="90" t="s">
        <v>179</v>
      </c>
      <c r="D10" s="90">
        <v>4</v>
      </c>
      <c r="E10" s="83" cm="1">
        <f t="array" aca="1" ref="E10" ca="1">IF(COUNTA(A:A)&lt;3,"",IF(AND($A8&lt;&gt;"",A9=""),"_______________________________",IF($E9="_______________________________","RESPONSÁVEL PELA ELABORAÇÃO",IFERROR(INDIRECT("'"&amp;A10&amp;"'"&amp;"!"&amp;IF($E$2="VALOR MÉDIO (UNITÁRIO)","A5",IF($E$2="MEDIANA (UNITÁRIO)","B5",IF($E$2="MÉDIA SANEADA (UNITÁRIO)","D5","")))),""))))</f>
        <v>2336.0771428571429</v>
      </c>
    </row>
    <row r="11" spans="1:12" ht="63" customHeight="1" x14ac:dyDescent="0.25">
      <c r="A11" s="93">
        <v>9</v>
      </c>
      <c r="B11" s="89" t="s">
        <v>177</v>
      </c>
      <c r="C11" s="90" t="s">
        <v>179</v>
      </c>
      <c r="D11" s="90">
        <v>1</v>
      </c>
      <c r="E11" s="83" cm="1">
        <f t="array" aca="1" ref="E11" ca="1">IF(COUNTA(A:A)&lt;3,"",IF(AND($A9&lt;&gt;"",A10=""),"_______________________________",IF($E10="_______________________________","RESPONSÁVEL PELA ELABORAÇÃO",IFERROR(INDIRECT("'"&amp;A11&amp;"'"&amp;"!"&amp;IF($E$2="VALOR MÉDIO (UNITÁRIO)","A5",IF($E$2="MEDIANA (UNITÁRIO)","B5",IF($E$2="MÉDIA SANEADA (UNITÁRIO)","D5","")))),""))))</f>
        <v>688.75</v>
      </c>
    </row>
    <row r="12" spans="1:12" ht="63" customHeight="1" x14ac:dyDescent="0.25">
      <c r="A12" s="93">
        <v>10</v>
      </c>
      <c r="B12" s="89" t="s">
        <v>178</v>
      </c>
      <c r="C12" s="90" t="s">
        <v>179</v>
      </c>
      <c r="D12" s="90">
        <v>1</v>
      </c>
      <c r="E12" s="83" cm="1">
        <f t="array" aca="1" ref="E12" ca="1">IF(COUNTA(A:A)&lt;3,"",IF(AND($A10&lt;&gt;"",A11=""),"_______________________________",IF($E11="_______________________________","RESPONSÁVEL PELA ELABORAÇÃO",IFERROR(INDIRECT("'"&amp;A12&amp;"'"&amp;"!"&amp;IF($E$2="VALOR MÉDIO (UNITÁRIO)","A5",IF($E$2="MEDIANA (UNITÁRIO)","B5",IF($E$2="MÉDIA SANEADA (UNITÁRIO)","D5","")))),""))))</f>
        <v>2720</v>
      </c>
      <c r="K12" s="85"/>
    </row>
    <row r="13" spans="1:12" ht="63" customHeight="1" x14ac:dyDescent="0.25">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row>
    <row r="14" spans="1:12" ht="63" customHeight="1" x14ac:dyDescent="0.25">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_______________________________</v>
      </c>
    </row>
    <row r="15" spans="1:12" ht="63" customHeight="1" x14ac:dyDescent="0.25">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RESPONSÁVEL PELA ELABORAÇÃO</v>
      </c>
      <c r="K15" s="85"/>
    </row>
    <row r="16" spans="1:12" ht="63" customHeight="1" x14ac:dyDescent="0.25">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row>
    <row r="17" spans="1:11" ht="63" customHeight="1" x14ac:dyDescent="0.25">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11" ht="63" customHeight="1" x14ac:dyDescent="0.25">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c r="K18" s="85"/>
    </row>
    <row r="19" spans="1:11" ht="63" customHeight="1" x14ac:dyDescent="0.25">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11" ht="63" customHeight="1" x14ac:dyDescent="0.25">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11" ht="63" customHeight="1" x14ac:dyDescent="0.25">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11" ht="63" customHeight="1" x14ac:dyDescent="0.25">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11" ht="63" customHeight="1" x14ac:dyDescent="0.25">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11" ht="63" customHeight="1" x14ac:dyDescent="0.25">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11" ht="63" customHeight="1" x14ac:dyDescent="0.25">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11" ht="63" customHeight="1" x14ac:dyDescent="0.25">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11" ht="63" customHeight="1" x14ac:dyDescent="0.25">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11" ht="63" customHeight="1" x14ac:dyDescent="0.25">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11" ht="63" customHeight="1" x14ac:dyDescent="0.25">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11" ht="63" customHeight="1" x14ac:dyDescent="0.25">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11" ht="63" customHeight="1" x14ac:dyDescent="0.25">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11" ht="63" customHeight="1" x14ac:dyDescent="0.25">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25">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25">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25">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25">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25">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25">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25">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25">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25">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25">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25">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25">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25">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25">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25">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25">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25">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25">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25">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25">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25">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25">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25">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25">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25">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25">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25">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25">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25">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25">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25">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25">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25">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25">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25">
      <c r="A67" s="84"/>
      <c r="B67" s="89"/>
      <c r="C67" s="90"/>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25">
      <c r="A68" s="84"/>
      <c r="B68" s="89"/>
      <c r="C68" s="90"/>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25">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25">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25">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25">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25">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25">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25">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25">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25">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25">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25">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25">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25">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25">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25">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25">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25">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25">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25">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25">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25">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25">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25">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25">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25">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25">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25">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25">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25">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25">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25">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25">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25">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25">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25">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25">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25">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25">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25">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25">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25">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25">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25">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25">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25">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25">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25">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25">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25">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25">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25">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25">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25">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25">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25">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25">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25">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25">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25">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25">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25">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25">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25">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25">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25">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25">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25">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25">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25">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25">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25">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25">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25">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25">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25">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25">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25">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25">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25">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25">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25">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25">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25">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25">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25">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25">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25">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25">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25">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25">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25">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25">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25">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25">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25">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25">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25">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25">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25">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25">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25">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25">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25">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25">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25">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25">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25">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25">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25">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25">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25">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25">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25">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25">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25">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25">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25">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25">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25">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25">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25">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25">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25">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25">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25">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25">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25">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25">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25">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25">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25">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25">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25">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25">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25">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25">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25">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25">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25">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25">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25">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25">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25">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25">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25">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25">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25">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25">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25">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25">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25">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25">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25">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25">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25">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25">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25">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25">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25">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25">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25">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25">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25">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25">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25">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25">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25">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25">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25">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25">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25">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25">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25">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25">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25">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25">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25">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25">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25">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25">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25">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25">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25">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25">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25">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25">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25">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25">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25">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25">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25">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25">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25">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25">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25">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25">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25">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25">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25">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25">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25">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25">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25">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25">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25">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25">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25">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25">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25">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25">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25">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25">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25">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25">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25">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25">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25">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25">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25">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25">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25">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25">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25">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25">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25">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25">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25">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25">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25">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25">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25">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25">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25">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25">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25">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25">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25">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25">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25">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25">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25">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25">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25">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25">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25">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25">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25">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25">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25">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25">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25">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25">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25">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25">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25">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25">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25">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25">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25">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25">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25">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25">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25">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25">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25">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25">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25">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25">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25">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25">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25">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25">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25">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25">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25">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25">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25">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25">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25">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25">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25">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25">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25">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25">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25">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25">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25">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25">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25">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25">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25">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25">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25">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25">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25">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25">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25">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25">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25">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25">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25">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25">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25">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25">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25">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25">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25">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25">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25">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25">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25">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25">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25">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25">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25">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25">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25">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25">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25">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25">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25">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25">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25">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25">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25">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25">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25">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25">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25">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25">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25">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25">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25">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25">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25">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25">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25">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25">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25">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25">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25">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25">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25">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25">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25">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25">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25">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25">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25">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25">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25">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25">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25">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25">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25">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25">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25">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25">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25">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25">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25">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25">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25">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25">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25">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25">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25">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25">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25">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25">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25">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25">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25">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25">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25">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25">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25">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25">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25">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25">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25">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25">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25">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25">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25">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25">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25">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25">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25">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25">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25">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25">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25">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25">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25">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25">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25">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25">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25">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25">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25">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25">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25">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25">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25">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25">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25">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25">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25">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25">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25">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25">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25">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25">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25">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25">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25">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25">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25">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25">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25">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25">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25">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25">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25">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25">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25">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25">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25">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25">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25">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25">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25">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25">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25">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25">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25">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25">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25">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25">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25">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25">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25">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25">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25">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25">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25">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25">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25">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25">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25">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25">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25">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25">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25">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25">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25">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25">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25">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25">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25">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25">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25">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25">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25">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25">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25">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25">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25">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25">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25">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25">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25">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25">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25">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25">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25">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25">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25">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25">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25">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25">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25">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25">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25">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25">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25">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25">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25">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25">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25">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25">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25">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25">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25">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25">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25">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25">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25">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25">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25">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25">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25">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25">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25">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25">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25">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25">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25">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25">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25">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25">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25">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25">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25">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25">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25">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25">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25">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25">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25">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25">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25">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25">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25">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25">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25">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25">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25">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25">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25">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25">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25">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25">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25">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25">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25">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25">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25">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25">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25">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25">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25">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25">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25">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25">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25">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25">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25">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25">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25">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25">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25">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25">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25">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25">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25">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25">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25">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25">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25">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25">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25">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25">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25">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25">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25">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25">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25">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25">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25">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25">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25">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25">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25">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25">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25">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25">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25">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25">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25">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25">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25">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25">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25">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25">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25">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25">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25">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25">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25">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25">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25">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25">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25">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25">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25">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25">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25">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25">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25">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25">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25">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25">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25">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25">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25">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25">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25">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25">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25">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25">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25">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25">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25">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25">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25">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25">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25">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25">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25">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25">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25">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25">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25">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25">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25">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25">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25">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25">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25">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25">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25">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25">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25">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25">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row r="2293" spans="1:5" ht="63" customHeight="1" x14ac:dyDescent="0.25">
      <c r="A2293" s="84"/>
      <c r="D2293" s="90"/>
      <c r="E2293" s="83" t="str" cm="1">
        <f t="array" aca="1" ref="E2293" ca="1">IF(COUNTA(A:A)&lt;3,"",IF(AND($A2291&lt;&gt;"",A2292=""),"_______________________________",IF($E2292="_______________________________","RESPONSÁVEL PELA ELABORAÇÃO",IFERROR(INDIRECT("'"&amp;A2293&amp;"'"&amp;"!"&amp;IF($E$2="VALOR MÉDIO (UNITÁRIO)","A5",IF($E$2="MEDIANA (UNITÁRIO)","B5",IF($E$2="MÉDIA SANEADA (UNITÁRIO)","D5","")))),""))))</f>
        <v/>
      </c>
    </row>
    <row r="2294" spans="1:5" ht="63" customHeight="1" x14ac:dyDescent="0.25">
      <c r="A2294" s="84"/>
      <c r="D2294" s="90"/>
      <c r="E2294" s="83" t="str" cm="1">
        <f t="array" aca="1" ref="E2294" ca="1">IF(COUNTA(A:A)&lt;3,"",IF(AND($A2292&lt;&gt;"",A2293=""),"_______________________________",IF($E2293="_______________________________","RESPONSÁVEL PELA ELABORAÇÃO",IFERROR(INDIRECT("'"&amp;A2294&amp;"'"&amp;"!"&amp;IF($E$2="VALOR MÉDIO (UNITÁRIO)","A5",IF($E$2="MEDIANA (UNITÁRIO)","B5",IF($E$2="MÉDIA SANEADA (UNITÁRIO)","D5","")))),""))))</f>
        <v/>
      </c>
    </row>
  </sheetData>
  <mergeCells count="1">
    <mergeCell ref="A1:E1"/>
  </mergeCells>
  <phoneticPr fontId="48" type="noConversion"/>
  <conditionalFormatting sqref="A19:E1048576 E3:E2294">
    <cfRule type="expression" dxfId="44" priority="19">
      <formula>$B3&lt;&gt;""</formula>
    </cfRule>
  </conditionalFormatting>
  <conditionalFormatting sqref="E3:E2294">
    <cfRule type="expression" dxfId="43" priority="32">
      <formula>#REF!&lt;&gt;""</formula>
    </cfRule>
  </conditionalFormatting>
  <conditionalFormatting sqref="A3:E1048576">
    <cfRule type="expression" dxfId="42" priority="11">
      <formula>$B3&lt;&gt;""</formula>
    </cfRule>
  </conditionalFormatting>
  <conditionalFormatting sqref="E3:E2294">
    <cfRule type="expression" dxfId="41" priority="12">
      <formula>#REF!&lt;&gt;""</formula>
    </cfRule>
  </conditionalFormatting>
  <conditionalFormatting sqref="E2:E10000">
    <cfRule type="expression" dxfId="40" priority="1">
      <formula>$E1048574="RESPONSÁVEL PELA ELABORAÇÃO"</formula>
    </cfRule>
    <cfRule type="expression" dxfId="39" priority="2">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$L$1:$L$3</formula1>
    </dataValidation>
  </dataValidations>
  <hyperlinks>
    <hyperlink ref="A3" location="#'1'!A2" display="1" xr:uid="{23B620E7-7A44-4033-8A40-C1F78A659310}"/>
    <hyperlink ref="A4" location="#'2'!A2" display="2" xr:uid="{5B246B8C-59FF-4AB2-8A1C-691751960BA5}"/>
    <hyperlink ref="A5" location="#'3'!A2" display="3" xr:uid="{C76355D8-7A8C-41A4-957E-6DC0E2811F7A}"/>
    <hyperlink ref="A6" location="#'4'!A2" display="4" xr:uid="{9D0011C4-FB84-4123-B839-76F1095E58BD}"/>
    <hyperlink ref="A7" location="#'5'!A2" display="5" xr:uid="{580FFAFA-2B3F-4C6C-A441-559452FE409D}"/>
    <hyperlink ref="A8" location="#'6'!A2" display="6" xr:uid="{872E4D41-1D28-4F75-BB6C-1478488C34B6}"/>
    <hyperlink ref="A9" location="#'7'!A2" display="7" xr:uid="{EA7E1294-DE70-4BE2-9AD1-B3667B33966D}"/>
    <hyperlink ref="A10" location="#'8'!A2" display="8" xr:uid="{9926717E-60AE-484B-925A-B51E26DB957F}"/>
    <hyperlink ref="A11" location="#'9'!A2" display="9" xr:uid="{167249F9-5D66-41C7-A4C5-CB04EC93FC1E}"/>
    <hyperlink ref="A12" location="#'10'!A2" display="10" xr:uid="{BC11D174-9DEC-4600-B8B7-C8537E5A0093}"/>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C0CE-7C26-4E08-AD84-DB57EBFA6FB7}">
  <sheetPr codeName="Planilha38">
    <pageSetUpPr fitToPage="1"/>
  </sheetPr>
  <dimension ref="A1:S35"/>
  <sheetViews>
    <sheetView showGridLines="0" zoomScale="80" zoomScaleNormal="80" workbookViewId="0">
      <pane ySplit="2" topLeftCell="A3" activePane="bottomLeft" state="frozen"/>
      <selection pane="bottomLeft" activeCell="B10" sqref="B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5"/>
      <c r="C1" s="126"/>
      <c r="D1" s="127"/>
      <c r="E1" s="9"/>
      <c r="F1" s="2"/>
      <c r="G1" s="1"/>
      <c r="H1" s="2"/>
      <c r="I1" s="2"/>
      <c r="J1" s="2"/>
      <c r="K1" s="3"/>
      <c r="M1" s="3"/>
      <c r="N1" s="3"/>
    </row>
    <row r="2" spans="1:19" s="26" customFormat="1" ht="27" customHeight="1" x14ac:dyDescent="0.25">
      <c r="A2" s="70" t="s">
        <v>1</v>
      </c>
      <c r="B2" s="128"/>
      <c r="C2" s="129"/>
      <c r="D2" s="130"/>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1" t="s">
        <v>159</v>
      </c>
      <c r="C4" s="131"/>
      <c r="D4" s="131" t="s">
        <v>160</v>
      </c>
      <c r="E4" s="131"/>
      <c r="F4" s="7"/>
      <c r="H4" s="7"/>
      <c r="I4" s="7"/>
      <c r="J4" s="2"/>
      <c r="Q4" s="5"/>
      <c r="R4" s="5"/>
      <c r="S4" s="5"/>
    </row>
    <row r="5" spans="1:19" ht="25.15" customHeight="1" x14ac:dyDescent="0.25">
      <c r="A5" s="87">
        <f>IFERROR(AVERAGE(B7:B1048576),0)</f>
        <v>0</v>
      </c>
      <c r="B5" s="132">
        <f>IFERROR(MEDIAN(B7:B1048576),0)</f>
        <v>0</v>
      </c>
      <c r="C5" s="132"/>
      <c r="D5" s="132">
        <f>IFERROR(AVERAGEIFS(B7:B1048576,B7:B1048576,"&lt;"&amp;(A5+IFERROR(_xlfn.STDEV.S(B7:B1048576),0)),B7:B1048576,"&gt;"&amp;(A5-IFERROR(_xlfn.STDEV.S(B7:B1048576),0))),0)</f>
        <v>0</v>
      </c>
      <c r="E5" s="132"/>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29" customFormat="1" ht="52.5" customHeight="1" x14ac:dyDescent="0.3">
      <c r="A22" s="36"/>
      <c r="B22" s="51"/>
      <c r="C22" s="41"/>
      <c r="D22" s="41"/>
      <c r="E22" s="42"/>
      <c r="F22" s="40"/>
      <c r="G22" s="69"/>
      <c r="H22" s="41"/>
      <c r="I22" s="41"/>
      <c r="J22" s="43"/>
      <c r="L22" s="38"/>
      <c r="M22" s="30"/>
      <c r="N22" s="30"/>
      <c r="Q22" s="31"/>
      <c r="R22" s="31"/>
      <c r="S22" s="31"/>
    </row>
    <row r="23" spans="1:19" s="29" customFormat="1" ht="52.5" customHeight="1" x14ac:dyDescent="0.3">
      <c r="A23" s="36"/>
      <c r="B23" s="51"/>
      <c r="C23" s="41"/>
      <c r="D23" s="41"/>
      <c r="E23" s="42"/>
      <c r="F23" s="40"/>
      <c r="G23" s="69"/>
      <c r="H23" s="41"/>
      <c r="I23" s="41"/>
      <c r="J23" s="43"/>
      <c r="L23" s="38"/>
      <c r="M23" s="30"/>
      <c r="N23" s="30"/>
      <c r="Q23" s="31"/>
      <c r="R23" s="31"/>
      <c r="S23" s="31"/>
    </row>
    <row r="24" spans="1:19" s="29" customFormat="1" ht="52.5" customHeight="1" x14ac:dyDescent="0.3">
      <c r="A24" s="36"/>
      <c r="B24" s="51"/>
      <c r="C24" s="41"/>
      <c r="D24" s="41"/>
      <c r="E24" s="42"/>
      <c r="F24" s="40"/>
      <c r="G24" s="69"/>
      <c r="H24" s="41"/>
      <c r="I24" s="41"/>
      <c r="J24" s="43"/>
      <c r="L24" s="38"/>
      <c r="M24" s="30"/>
      <c r="N24" s="30"/>
      <c r="Q24" s="31"/>
      <c r="R24" s="31"/>
      <c r="S24" s="31"/>
    </row>
    <row r="25" spans="1:19" s="29" customFormat="1" ht="52.5" customHeight="1" x14ac:dyDescent="0.3">
      <c r="A25" s="36"/>
      <c r="B25" s="51"/>
      <c r="C25" s="41"/>
      <c r="D25" s="41"/>
      <c r="E25" s="42"/>
      <c r="F25" s="40"/>
      <c r="G25" s="69"/>
      <c r="H25" s="41"/>
      <c r="I25" s="41"/>
      <c r="J25" s="43"/>
      <c r="L25" s="38"/>
      <c r="M25" s="30"/>
      <c r="N25" s="30"/>
      <c r="Q25" s="31"/>
      <c r="R25" s="31"/>
      <c r="S25" s="31"/>
    </row>
    <row r="26" spans="1:19" s="65" customFormat="1" ht="40.15" customHeight="1" x14ac:dyDescent="0.3">
      <c r="A26" s="78" t="s">
        <v>9</v>
      </c>
      <c r="B26" s="79"/>
      <c r="C26" s="79"/>
      <c r="D26" s="80"/>
      <c r="E26" s="80"/>
      <c r="F26" s="81"/>
      <c r="G26" s="64"/>
      <c r="H26" s="64"/>
      <c r="I26" s="64"/>
      <c r="J26" s="64"/>
      <c r="L26" s="82"/>
      <c r="Q26" s="66"/>
      <c r="R26" s="66"/>
      <c r="S26" s="66"/>
    </row>
    <row r="27" spans="1:19" s="61" customFormat="1" ht="34.9" customHeight="1" x14ac:dyDescent="0.25">
      <c r="A27" s="58" t="s">
        <v>165</v>
      </c>
      <c r="B27" s="60" t="s">
        <v>4</v>
      </c>
      <c r="C27" s="59" t="s">
        <v>164</v>
      </c>
      <c r="D27" s="60" t="s">
        <v>152</v>
      </c>
      <c r="E27" s="121" t="s">
        <v>21</v>
      </c>
      <c r="F27" s="122"/>
      <c r="G27" s="68"/>
      <c r="H27" s="68"/>
      <c r="I27" s="68"/>
      <c r="J27" s="68"/>
      <c r="M27" s="62"/>
      <c r="N27" s="62"/>
      <c r="Q27" s="63"/>
      <c r="R27" s="63"/>
      <c r="S27" s="63"/>
    </row>
    <row r="28" spans="1:19" s="33" customFormat="1" ht="54" customHeight="1" x14ac:dyDescent="0.35">
      <c r="A28" s="36"/>
      <c r="B28" s="51"/>
      <c r="C28" s="67"/>
      <c r="D28" s="77"/>
      <c r="E28" s="123"/>
      <c r="F28" s="124"/>
      <c r="G28" s="32"/>
      <c r="H28" s="32"/>
      <c r="I28" s="32"/>
      <c r="J28" s="32"/>
      <c r="L28" s="75"/>
      <c r="M28" s="35"/>
      <c r="N28" s="35"/>
      <c r="Q28" s="34"/>
      <c r="R28" s="34"/>
      <c r="S28" s="34"/>
    </row>
    <row r="29" spans="1:19" s="33" customFormat="1" ht="54" customHeight="1" x14ac:dyDescent="0.35">
      <c r="A29" s="36"/>
      <c r="B29" s="51"/>
      <c r="C29" s="67"/>
      <c r="D29" s="77"/>
      <c r="E29" s="123"/>
      <c r="F29" s="124"/>
      <c r="G29" s="32"/>
      <c r="H29" s="32"/>
      <c r="I29" s="32"/>
      <c r="J29" s="32"/>
      <c r="L29" s="75"/>
      <c r="M29" s="35"/>
      <c r="N29" s="35"/>
      <c r="Q29" s="34"/>
      <c r="R29" s="34"/>
      <c r="S29" s="34"/>
    </row>
    <row r="30" spans="1:19" s="33" customFormat="1" ht="54" customHeight="1" x14ac:dyDescent="0.35">
      <c r="A30" s="36"/>
      <c r="B30" s="51"/>
      <c r="C30" s="67"/>
      <c r="D30" s="77"/>
      <c r="E30" s="123"/>
      <c r="F30" s="124"/>
      <c r="G30" s="32"/>
      <c r="H30" s="32"/>
      <c r="I30" s="32"/>
      <c r="J30" s="32"/>
      <c r="L30" s="75"/>
      <c r="M30" s="35"/>
      <c r="N30" s="35"/>
      <c r="Q30" s="34"/>
      <c r="R30" s="34"/>
      <c r="S30" s="34"/>
    </row>
    <row r="31" spans="1:19" s="33" customFormat="1" ht="54" customHeight="1" x14ac:dyDescent="0.35">
      <c r="A31" s="36"/>
      <c r="B31" s="51"/>
      <c r="C31" s="67"/>
      <c r="D31" s="77"/>
      <c r="E31" s="123"/>
      <c r="F31" s="124"/>
      <c r="G31" s="32"/>
      <c r="H31" s="32"/>
      <c r="I31" s="32"/>
      <c r="J31" s="32"/>
      <c r="L31" s="75"/>
      <c r="M31" s="35"/>
      <c r="N31" s="35"/>
      <c r="Q31" s="34"/>
      <c r="R31" s="34"/>
      <c r="S31" s="34"/>
    </row>
    <row r="32" spans="1:19" s="33" customFormat="1" ht="54" customHeight="1" x14ac:dyDescent="0.35">
      <c r="A32" s="36"/>
      <c r="B32" s="51"/>
      <c r="C32" s="67"/>
      <c r="D32" s="77"/>
      <c r="E32" s="123"/>
      <c r="F32" s="124"/>
      <c r="G32" s="32"/>
      <c r="H32" s="32"/>
      <c r="I32" s="32"/>
      <c r="J32" s="32"/>
      <c r="L32" s="75"/>
      <c r="M32" s="35"/>
      <c r="N32" s="35"/>
      <c r="Q32" s="34"/>
      <c r="R32" s="34"/>
      <c r="S32" s="34"/>
    </row>
    <row r="33" spans="1:19" ht="40.15" customHeight="1" x14ac:dyDescent="0.25">
      <c r="A33" s="72" t="s">
        <v>10</v>
      </c>
      <c r="B33" s="8"/>
      <c r="C33" s="71"/>
      <c r="D33" s="44"/>
      <c r="E33" s="45"/>
      <c r="F33" s="46"/>
      <c r="G33" s="6"/>
      <c r="H33" s="6"/>
      <c r="I33" s="6"/>
      <c r="J33" s="6"/>
      <c r="L33" s="4"/>
      <c r="M33" s="3"/>
      <c r="N33" s="3"/>
      <c r="Q33" s="5"/>
      <c r="R33" s="5"/>
      <c r="S33" s="5"/>
    </row>
    <row r="34" spans="1:19" s="29" customFormat="1" ht="34.9" customHeight="1" x14ac:dyDescent="0.3">
      <c r="A34" s="73" t="s">
        <v>11</v>
      </c>
      <c r="B34" s="74" t="s">
        <v>4</v>
      </c>
      <c r="C34" s="74" t="s">
        <v>12</v>
      </c>
      <c r="D34" s="136" t="s">
        <v>13</v>
      </c>
      <c r="E34" s="136"/>
      <c r="F34" s="137"/>
      <c r="G34" s="37"/>
      <c r="H34" s="37"/>
      <c r="I34" s="37"/>
      <c r="J34" s="37"/>
      <c r="L34" s="38"/>
      <c r="M34" s="30"/>
      <c r="N34" s="30"/>
      <c r="Q34" s="31"/>
      <c r="R34" s="31"/>
      <c r="S34" s="31"/>
    </row>
    <row r="35" spans="1:19" s="29" customFormat="1" ht="54" customHeight="1" x14ac:dyDescent="0.3">
      <c r="A35" s="39" t="s">
        <v>2</v>
      </c>
      <c r="B35" s="51"/>
      <c r="C35" s="52"/>
      <c r="D35" s="133"/>
      <c r="E35" s="134"/>
      <c r="F35" s="135"/>
      <c r="G35" s="37"/>
      <c r="H35" s="37"/>
      <c r="I35" s="37"/>
      <c r="J35" s="37"/>
      <c r="L35" s="38"/>
      <c r="M35" s="30"/>
      <c r="N35" s="30"/>
      <c r="Q35" s="31"/>
      <c r="R35" s="31"/>
      <c r="S35" s="31"/>
    </row>
  </sheetData>
  <mergeCells count="14">
    <mergeCell ref="D35:F35"/>
    <mergeCell ref="D34:F34"/>
    <mergeCell ref="E28:F28"/>
    <mergeCell ref="E32:F32"/>
    <mergeCell ref="E29:F29"/>
    <mergeCell ref="E31:F31"/>
    <mergeCell ref="E27:F27"/>
    <mergeCell ref="E30:F30"/>
    <mergeCell ref="B1:D1"/>
    <mergeCell ref="B2:D2"/>
    <mergeCell ref="B4:C4"/>
    <mergeCell ref="D4:E4"/>
    <mergeCell ref="B5:C5"/>
    <mergeCell ref="D5:E5"/>
  </mergeCells>
  <conditionalFormatting sqref="F1:F3 F8:F25">
    <cfRule type="expression" dxfId="38" priority="5">
      <formula>$F1="VALOR INCONSISTENTE"</formula>
    </cfRule>
  </conditionalFormatting>
  <conditionalFormatting sqref="A9:J27 A28:D32 G28:J32 A33:J53">
    <cfRule type="expression" dxfId="3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6" priority="3">
      <formula>$F4="VALOR INCONSISTENTE"</formula>
    </cfRule>
  </conditionalFormatting>
  <conditionalFormatting sqref="E28:F28">
    <cfRule type="expression" dxfId="35" priority="2">
      <formula>AND(E28&lt;&gt;"",MOD(ROW(),2)=0,$A28&lt;&gt;"PESQUISA DE PREÇOS BASEADA EM SITES DE AMPLO DOMÍNIO - Art. 23, § 1º, inciso III, Lei nº 14.133/2021",$A28&lt;&gt;"DESCRIÇÃO DO ITEM",$A28&lt;&gt;"PESQUISA DE PREÇOS DIRETA COM FORNECEDOR - Art. 23, § 1º, inciso IV, Lei nº 14.133/2021",$A28&lt;&gt;"CNPJ FORNECEDOR",$A28&lt;&gt;"PESQUISA DE PREÇOS BASEADA EM TABELAS DE REFERÊNCIA (SINAPI E SICRO) - Art. 23, § 2º, Lei nº 14.133/2021",$A28&lt;&gt;" ")</formula>
    </cfRule>
  </conditionalFormatting>
  <conditionalFormatting sqref="E29:F32">
    <cfRule type="expression" dxfId="34" priority="1">
      <formula>AND(E29&lt;&gt;"",MOD(ROW(),2)=0,$A29&lt;&gt;"PESQUISA DE PREÇOS BASEADA EM SITES DE AMPLO DOMÍNIO - Art. 23, § 1º, inciso III, Lei nº 14.133/2021",$A29&lt;&gt;"DESCRIÇÃO DO ITEM",$A29&lt;&gt;"PESQUISA DE PREÇOS DIRETA COM FORNECEDOR - Art. 23, § 1º, inciso IV, Lei nº 14.133/2021",$A29&lt;&gt;"CNPJ FORNECEDOR",$A29&lt;&gt;"PESQUISA DE PREÇOS BASEADA EM TABELAS DE REFERÊNCIA (SINAPI E SICRO) - Art. 23, § 2º, Lei nº 14.133/2021",$A29&lt;&gt;"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0A3C1-5BB5-4891-8ED6-CAAB10B0AC87}">
  <sheetPr codeName="Planilha39">
    <pageSetUpPr fitToPage="1"/>
  </sheetPr>
  <dimension ref="A1:S16"/>
  <sheetViews>
    <sheetView showGridLines="0" tabSelected="1" zoomScale="80" zoomScaleNormal="80" workbookViewId="0">
      <pane ySplit="2" topLeftCell="A9" activePane="bottomLeft" state="frozen"/>
      <selection pane="bottomLeft" activeCell="C16" sqref="C16"/>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5" t="s">
        <v>169</v>
      </c>
      <c r="C1" s="126"/>
      <c r="D1" s="127"/>
      <c r="E1" s="9"/>
      <c r="F1" s="2"/>
      <c r="G1" s="1"/>
      <c r="H1" s="2"/>
      <c r="I1" s="2"/>
      <c r="J1" s="2"/>
      <c r="K1" s="3"/>
      <c r="M1" s="3"/>
      <c r="N1" s="3"/>
    </row>
    <row r="2" spans="1:19" s="26" customFormat="1" ht="27" customHeight="1" x14ac:dyDescent="0.25">
      <c r="A2" s="70" t="s">
        <v>1</v>
      </c>
      <c r="B2" s="128" t="s">
        <v>179</v>
      </c>
      <c r="C2" s="129"/>
      <c r="D2" s="130"/>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1" t="s">
        <v>159</v>
      </c>
      <c r="C4" s="131"/>
      <c r="D4" s="131" t="s">
        <v>160</v>
      </c>
      <c r="E4" s="131"/>
      <c r="F4" s="7"/>
      <c r="H4" s="7"/>
      <c r="I4" s="7"/>
      <c r="J4" s="2"/>
      <c r="Q4" s="5"/>
      <c r="R4" s="5"/>
      <c r="S4" s="5"/>
    </row>
    <row r="5" spans="1:19" ht="25.15" customHeight="1" x14ac:dyDescent="0.25">
      <c r="A5" s="87">
        <f>IFERROR(AVERAGE(B7:B1048576),0)</f>
        <v>192.57499999999999</v>
      </c>
      <c r="B5" s="132">
        <f>IFERROR(MEDIAN(B7:B1048576),0)</f>
        <v>185.15</v>
      </c>
      <c r="C5" s="132"/>
      <c r="D5" s="132">
        <f>IFERROR(AVERAGEIFS(B7:B1048576,B7:B1048576,"&lt;"&amp;(A5+IFERROR(_xlfn.STDEV.S(B7:B1048576),0)),B7:B1048576,"&gt;"&amp;(A5-IFERROR(_xlfn.STDEV.S(B7:B1048576),0))),0)</f>
        <v>181.1</v>
      </c>
      <c r="E5" s="132"/>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65" customFormat="1" ht="40.15" customHeight="1" x14ac:dyDescent="0.3">
      <c r="A9" s="78" t="s">
        <v>9</v>
      </c>
      <c r="B9" s="79"/>
      <c r="C9" s="79"/>
      <c r="D9" s="80"/>
      <c r="E9" s="80"/>
      <c r="F9" s="81"/>
      <c r="G9" s="64"/>
      <c r="H9" s="64"/>
      <c r="I9" s="64"/>
      <c r="J9" s="64"/>
      <c r="L9" s="82"/>
      <c r="Q9" s="66"/>
      <c r="R9" s="66"/>
      <c r="S9" s="66"/>
    </row>
    <row r="10" spans="1:19" s="61" customFormat="1" ht="34.9" customHeight="1" x14ac:dyDescent="0.25">
      <c r="A10" s="58" t="s">
        <v>165</v>
      </c>
      <c r="B10" s="60" t="s">
        <v>4</v>
      </c>
      <c r="C10" s="59" t="s">
        <v>164</v>
      </c>
      <c r="D10" s="60" t="s">
        <v>152</v>
      </c>
      <c r="E10" s="121" t="s">
        <v>21</v>
      </c>
      <c r="F10" s="122"/>
      <c r="G10" s="68"/>
      <c r="H10" s="68"/>
      <c r="I10" s="68"/>
      <c r="J10" s="68"/>
      <c r="M10" s="62"/>
      <c r="N10" s="62"/>
      <c r="Q10" s="63"/>
      <c r="R10" s="63"/>
      <c r="S10" s="63"/>
    </row>
    <row r="11" spans="1:19" s="33" customFormat="1" ht="54" customHeight="1" x14ac:dyDescent="0.35">
      <c r="A11" s="36" t="s">
        <v>218</v>
      </c>
      <c r="B11" s="51">
        <v>227</v>
      </c>
      <c r="C11" s="67" t="s">
        <v>219</v>
      </c>
      <c r="D11" s="77" t="s">
        <v>220</v>
      </c>
      <c r="E11" s="123" t="s">
        <v>221</v>
      </c>
      <c r="F11" s="124"/>
      <c r="G11" s="32"/>
      <c r="H11" s="32"/>
      <c r="I11" s="32"/>
      <c r="J11" s="32"/>
      <c r="L11" s="75"/>
      <c r="M11" s="35"/>
      <c r="N11" s="35"/>
      <c r="Q11" s="34"/>
      <c r="R11" s="34"/>
      <c r="S11" s="34"/>
    </row>
    <row r="12" spans="1:19" ht="40.15" customHeight="1" x14ac:dyDescent="0.25">
      <c r="A12" s="72" t="s">
        <v>10</v>
      </c>
      <c r="B12" s="8"/>
      <c r="C12" s="71"/>
      <c r="D12" s="44"/>
      <c r="E12" s="45"/>
      <c r="F12" s="46"/>
      <c r="G12" s="6"/>
      <c r="H12" s="6"/>
      <c r="I12" s="6"/>
      <c r="J12" s="6"/>
      <c r="L12" s="4"/>
      <c r="M12" s="3"/>
      <c r="N12" s="3"/>
      <c r="Q12" s="5"/>
      <c r="R12" s="5"/>
      <c r="S12" s="5"/>
    </row>
    <row r="13" spans="1:19" s="29" customFormat="1" ht="34.9" customHeight="1" x14ac:dyDescent="0.3">
      <c r="A13" s="73" t="s">
        <v>242</v>
      </c>
      <c r="B13" s="74" t="s">
        <v>4</v>
      </c>
      <c r="C13" s="74" t="s">
        <v>12</v>
      </c>
      <c r="D13" s="136" t="s">
        <v>13</v>
      </c>
      <c r="E13" s="136"/>
      <c r="F13" s="137"/>
      <c r="G13" s="37"/>
      <c r="H13" s="37"/>
      <c r="I13" s="37"/>
      <c r="J13" s="37"/>
      <c r="L13" s="38"/>
      <c r="M13" s="30"/>
      <c r="N13" s="30"/>
      <c r="Q13" s="31"/>
      <c r="R13" s="31"/>
      <c r="S13" s="31"/>
    </row>
    <row r="14" spans="1:19" s="29" customFormat="1" ht="54" customHeight="1" x14ac:dyDescent="0.3">
      <c r="A14" s="39" t="s">
        <v>243</v>
      </c>
      <c r="B14" s="51">
        <v>180</v>
      </c>
      <c r="C14" s="52">
        <v>45553</v>
      </c>
      <c r="D14" s="133" t="s">
        <v>241</v>
      </c>
      <c r="E14" s="134"/>
      <c r="F14" s="135"/>
      <c r="G14" s="37"/>
      <c r="H14" s="37"/>
      <c r="I14" s="37"/>
      <c r="J14" s="37"/>
      <c r="L14" s="38"/>
      <c r="M14" s="30"/>
      <c r="N14" s="30"/>
      <c r="Q14" s="31"/>
      <c r="R14" s="31"/>
      <c r="S14" s="31"/>
    </row>
    <row r="15" spans="1:19" s="29" customFormat="1" ht="54" customHeight="1" x14ac:dyDescent="0.3">
      <c r="A15" s="39" t="s">
        <v>244</v>
      </c>
      <c r="B15" s="51">
        <v>190.3</v>
      </c>
      <c r="C15" s="52">
        <v>45553</v>
      </c>
      <c r="D15" s="133" t="s">
        <v>241</v>
      </c>
      <c r="E15" s="134"/>
      <c r="F15" s="135"/>
      <c r="G15" s="37"/>
      <c r="H15" s="37"/>
      <c r="I15" s="37"/>
      <c r="J15" s="37"/>
      <c r="L15" s="38"/>
      <c r="M15" s="30"/>
      <c r="N15" s="30"/>
      <c r="Q15" s="31"/>
      <c r="R15" s="31"/>
      <c r="S15" s="31"/>
    </row>
    <row r="16" spans="1:19" s="29" customFormat="1" ht="54" customHeight="1" x14ac:dyDescent="0.3">
      <c r="A16" s="39" t="s">
        <v>245</v>
      </c>
      <c r="B16" s="51">
        <v>173</v>
      </c>
      <c r="C16" s="52">
        <v>45552</v>
      </c>
      <c r="D16" s="133" t="s">
        <v>241</v>
      </c>
      <c r="E16" s="134"/>
      <c r="F16" s="135"/>
      <c r="G16" s="37"/>
      <c r="H16" s="37"/>
      <c r="I16" s="37"/>
      <c r="J16" s="37"/>
      <c r="L16" s="38"/>
      <c r="M16" s="30"/>
      <c r="N16" s="30"/>
      <c r="Q16" s="31"/>
      <c r="R16" s="31"/>
      <c r="S16" s="31"/>
    </row>
  </sheetData>
  <mergeCells count="12">
    <mergeCell ref="D13:F13"/>
    <mergeCell ref="D14:F14"/>
    <mergeCell ref="D16:F16"/>
    <mergeCell ref="D15:F15"/>
    <mergeCell ref="E10:F10"/>
    <mergeCell ref="E11:F11"/>
    <mergeCell ref="B1:D1"/>
    <mergeCell ref="B2:D2"/>
    <mergeCell ref="B4:C4"/>
    <mergeCell ref="D4:E4"/>
    <mergeCell ref="B5:C5"/>
    <mergeCell ref="D5:E5"/>
  </mergeCells>
  <conditionalFormatting sqref="F1:F3 F8">
    <cfRule type="expression" dxfId="33" priority="5">
      <formula>$F1="VALOR INCONSISTENTE"</formula>
    </cfRule>
  </conditionalFormatting>
  <conditionalFormatting sqref="A12:J30 A11:D11 G11:J11 A9:J10">
    <cfRule type="expression" dxfId="3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1" priority="3">
      <formula>$F4="VALOR INCONSISTENTE"</formula>
    </cfRule>
  </conditionalFormatting>
  <conditionalFormatting sqref="E11:F11">
    <cfRule type="expression" dxfId="30" priority="2">
      <formula>AND(E11&lt;&gt;"",MOD(ROW(),2)=0,$A11&lt;&gt;"PESQUISA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128E7-90BD-4DAF-9FD3-A22C4300C0C6}">
  <sheetPr codeName="Planilha40">
    <pageSetUpPr fitToPage="1"/>
  </sheetPr>
  <dimension ref="A1:S17"/>
  <sheetViews>
    <sheetView showGridLines="0" zoomScale="80" zoomScaleNormal="80" workbookViewId="0">
      <pane ySplit="2" topLeftCell="A10" activePane="bottomLeft" state="frozen"/>
      <selection pane="bottomLeft" activeCell="C17" sqref="C17"/>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5" t="s">
        <v>170</v>
      </c>
      <c r="C1" s="126"/>
      <c r="D1" s="127"/>
      <c r="E1" s="9"/>
      <c r="F1" s="2"/>
      <c r="G1" s="1"/>
      <c r="H1" s="2"/>
      <c r="I1" s="2"/>
      <c r="J1" s="2"/>
      <c r="K1" s="3"/>
      <c r="M1" s="3"/>
      <c r="N1" s="3"/>
    </row>
    <row r="2" spans="1:19" s="26" customFormat="1" ht="27" customHeight="1" x14ac:dyDescent="0.25">
      <c r="A2" s="70" t="s">
        <v>1</v>
      </c>
      <c r="B2" s="128" t="s">
        <v>179</v>
      </c>
      <c r="C2" s="129"/>
      <c r="D2" s="130"/>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1" t="s">
        <v>159</v>
      </c>
      <c r="C4" s="131"/>
      <c r="D4" s="131" t="s">
        <v>160</v>
      </c>
      <c r="E4" s="131"/>
      <c r="F4" s="7"/>
      <c r="H4" s="7"/>
      <c r="I4" s="7"/>
      <c r="J4" s="2"/>
      <c r="Q4" s="5"/>
      <c r="R4" s="5"/>
      <c r="S4" s="5"/>
    </row>
    <row r="5" spans="1:19" ht="25.15" customHeight="1" x14ac:dyDescent="0.25">
      <c r="A5" s="87">
        <f>IFERROR(AVERAGE(B7:B1048576),0)</f>
        <v>178.5</v>
      </c>
      <c r="B5" s="132">
        <f>IFERROR(MEDIAN(B7:B1048576),0)</f>
        <v>175</v>
      </c>
      <c r="C5" s="132"/>
      <c r="D5" s="132">
        <f>IFERROR(AVERAGEIFS(B7:B1048576,B7:B1048576,"&lt;"&amp;(A5+IFERROR(_xlfn.STDEV.S(B7:B1048576),0)),B7:B1048576,"&gt;"&amp;(A5-IFERROR(_xlfn.STDEV.S(B7:B1048576),0))),0)</f>
        <v>174.375</v>
      </c>
      <c r="E5" s="132"/>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191</v>
      </c>
      <c r="B9" s="51">
        <v>165</v>
      </c>
      <c r="C9" s="41" t="s">
        <v>179</v>
      </c>
      <c r="D9" s="41" t="s">
        <v>180</v>
      </c>
      <c r="E9" s="42" t="s">
        <v>192</v>
      </c>
      <c r="F9" s="40">
        <v>45468</v>
      </c>
      <c r="G9" s="69" t="s">
        <v>193</v>
      </c>
      <c r="H9" s="41">
        <v>8</v>
      </c>
      <c r="I9" s="41">
        <v>2024</v>
      </c>
      <c r="J9" s="43" t="s">
        <v>184</v>
      </c>
      <c r="L9" s="38"/>
      <c r="M9" s="30"/>
      <c r="N9" s="30"/>
      <c r="Q9" s="31"/>
      <c r="R9" s="31"/>
      <c r="S9" s="31"/>
    </row>
    <row r="10" spans="1:19" s="65" customFormat="1" ht="40.15" customHeight="1" x14ac:dyDescent="0.3">
      <c r="A10" s="78" t="s">
        <v>9</v>
      </c>
      <c r="B10" s="79"/>
      <c r="C10" s="79"/>
      <c r="D10" s="80"/>
      <c r="E10" s="80"/>
      <c r="F10" s="81"/>
      <c r="G10" s="64"/>
      <c r="H10" s="64"/>
      <c r="I10" s="64"/>
      <c r="J10" s="64"/>
      <c r="L10" s="82"/>
      <c r="Q10" s="66"/>
      <c r="R10" s="66"/>
      <c r="S10" s="66"/>
    </row>
    <row r="11" spans="1:19" s="61" customFormat="1" ht="34.9" customHeight="1" x14ac:dyDescent="0.25">
      <c r="A11" s="58" t="s">
        <v>165</v>
      </c>
      <c r="B11" s="60" t="s">
        <v>4</v>
      </c>
      <c r="C11" s="59" t="s">
        <v>164</v>
      </c>
      <c r="D11" s="60" t="s">
        <v>152</v>
      </c>
      <c r="E11" s="121" t="s">
        <v>21</v>
      </c>
      <c r="F11" s="122"/>
      <c r="G11" s="68"/>
      <c r="H11" s="68"/>
      <c r="I11" s="68"/>
      <c r="J11" s="68"/>
      <c r="M11" s="62"/>
      <c r="N11" s="62"/>
      <c r="Q11" s="63"/>
      <c r="R11" s="63"/>
      <c r="S11" s="63"/>
    </row>
    <row r="12" spans="1:19" s="33" customFormat="1" ht="54" customHeight="1" x14ac:dyDescent="0.35">
      <c r="A12" s="36" t="s">
        <v>224</v>
      </c>
      <c r="B12" s="51">
        <v>165</v>
      </c>
      <c r="C12" s="67" t="s">
        <v>225</v>
      </c>
      <c r="D12" s="77" t="s">
        <v>222</v>
      </c>
      <c r="E12" s="123" t="s">
        <v>226</v>
      </c>
      <c r="F12" s="124"/>
      <c r="G12" s="32"/>
      <c r="H12" s="32"/>
      <c r="I12" s="32"/>
      <c r="J12" s="32"/>
      <c r="L12" s="75"/>
      <c r="M12" s="35"/>
      <c r="N12" s="35"/>
      <c r="Q12" s="34"/>
      <c r="R12" s="34"/>
      <c r="S12" s="34"/>
    </row>
    <row r="13" spans="1:19" ht="40.15" customHeight="1" x14ac:dyDescent="0.25">
      <c r="A13" s="72" t="s">
        <v>10</v>
      </c>
      <c r="B13" s="8"/>
      <c r="C13" s="71"/>
      <c r="D13" s="44"/>
      <c r="E13" s="45"/>
      <c r="F13" s="46"/>
      <c r="G13" s="6"/>
      <c r="H13" s="6"/>
      <c r="I13" s="6"/>
      <c r="J13" s="6"/>
      <c r="L13" s="4"/>
      <c r="M13" s="3"/>
      <c r="N13" s="3"/>
      <c r="Q13" s="5"/>
      <c r="R13" s="5"/>
      <c r="S13" s="5"/>
    </row>
    <row r="14" spans="1:19" s="29" customFormat="1" ht="34.9" customHeight="1" x14ac:dyDescent="0.3">
      <c r="A14" s="73" t="s">
        <v>11</v>
      </c>
      <c r="B14" s="74" t="s">
        <v>4</v>
      </c>
      <c r="C14" s="74" t="s">
        <v>12</v>
      </c>
      <c r="D14" s="136" t="s">
        <v>13</v>
      </c>
      <c r="E14" s="136"/>
      <c r="F14" s="137"/>
      <c r="G14" s="37"/>
      <c r="H14" s="37"/>
      <c r="I14" s="37"/>
      <c r="J14" s="37"/>
      <c r="L14" s="38"/>
      <c r="M14" s="30"/>
      <c r="N14" s="30"/>
      <c r="Q14" s="31"/>
      <c r="R14" s="31"/>
      <c r="S14" s="31"/>
    </row>
    <row r="15" spans="1:19" s="29" customFormat="1" ht="54" customHeight="1" x14ac:dyDescent="0.3">
      <c r="A15" s="39" t="s">
        <v>243</v>
      </c>
      <c r="B15" s="51">
        <v>195</v>
      </c>
      <c r="C15" s="52">
        <v>45553</v>
      </c>
      <c r="D15" s="133" t="s">
        <v>241</v>
      </c>
      <c r="E15" s="134"/>
      <c r="F15" s="135"/>
      <c r="G15" s="37"/>
      <c r="H15" s="37"/>
      <c r="I15" s="37"/>
      <c r="J15" s="37"/>
      <c r="L15" s="38"/>
      <c r="M15" s="30"/>
      <c r="N15" s="30"/>
      <c r="Q15" s="31"/>
      <c r="R15" s="31"/>
      <c r="S15" s="31"/>
    </row>
    <row r="16" spans="1:19" s="29" customFormat="1" ht="54" customHeight="1" x14ac:dyDescent="0.3">
      <c r="A16" s="39" t="s">
        <v>244</v>
      </c>
      <c r="B16" s="51">
        <v>192.5</v>
      </c>
      <c r="C16" s="52">
        <v>45553</v>
      </c>
      <c r="D16" s="133" t="s">
        <v>241</v>
      </c>
      <c r="E16" s="134"/>
      <c r="F16" s="135"/>
      <c r="G16" s="37"/>
      <c r="H16" s="37"/>
      <c r="I16" s="37"/>
      <c r="J16" s="37"/>
      <c r="L16" s="38"/>
      <c r="M16" s="30"/>
      <c r="N16" s="30"/>
      <c r="Q16" s="31"/>
      <c r="R16" s="31"/>
      <c r="S16" s="31"/>
    </row>
    <row r="17" spans="1:19" s="29" customFormat="1" ht="54" customHeight="1" x14ac:dyDescent="0.3">
      <c r="A17" s="39" t="s">
        <v>245</v>
      </c>
      <c r="B17" s="51">
        <v>175</v>
      </c>
      <c r="C17" s="52">
        <v>45552</v>
      </c>
      <c r="D17" s="133" t="s">
        <v>241</v>
      </c>
      <c r="E17" s="134"/>
      <c r="F17" s="135"/>
      <c r="G17" s="37"/>
      <c r="H17" s="37"/>
      <c r="I17" s="37"/>
      <c r="J17" s="37"/>
      <c r="L17" s="38"/>
      <c r="M17" s="30"/>
      <c r="N17" s="30"/>
      <c r="Q17" s="31"/>
      <c r="R17" s="31"/>
      <c r="S17" s="31"/>
    </row>
  </sheetData>
  <mergeCells count="12">
    <mergeCell ref="D14:F14"/>
    <mergeCell ref="D15:F15"/>
    <mergeCell ref="D16:F16"/>
    <mergeCell ref="D17:F17"/>
    <mergeCell ref="E11:F11"/>
    <mergeCell ref="E12:F12"/>
    <mergeCell ref="B1:D1"/>
    <mergeCell ref="B2:D2"/>
    <mergeCell ref="B4:C4"/>
    <mergeCell ref="D4:E4"/>
    <mergeCell ref="B5:C5"/>
    <mergeCell ref="D5:E5"/>
  </mergeCells>
  <conditionalFormatting sqref="F1:F3 F8:F9">
    <cfRule type="expression" dxfId="29" priority="6">
      <formula>$F1="VALOR INCONSISTENTE"</formula>
    </cfRule>
  </conditionalFormatting>
  <conditionalFormatting sqref="A9:J11 A12:D12 G12:J12 A13:J32">
    <cfRule type="expression" dxfId="28"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7" priority="4">
      <formula>$F4="VALOR INCONSISTENTE"</formula>
    </cfRule>
  </conditionalFormatting>
  <conditionalFormatting sqref="E12:F12">
    <cfRule type="expression" dxfId="26" priority="3">
      <formula>AND(E12&lt;&gt;"",MOD(ROW(),2)=0,$A12&lt;&gt;"PESQUISA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0B760-61F2-4159-8988-42941173740F}">
  <sheetPr codeName="Planilha41">
    <pageSetUpPr fitToPage="1"/>
  </sheetPr>
  <dimension ref="A1:S17"/>
  <sheetViews>
    <sheetView showGridLines="0" zoomScale="80" zoomScaleNormal="80" workbookViewId="0">
      <pane ySplit="2" topLeftCell="A9" activePane="bottomLeft" state="frozen"/>
      <selection pane="bottomLeft" activeCell="C17" sqref="C17"/>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5" t="s">
        <v>171</v>
      </c>
      <c r="C1" s="126"/>
      <c r="D1" s="127"/>
      <c r="E1" s="9"/>
      <c r="F1" s="2"/>
      <c r="G1" s="1"/>
      <c r="H1" s="2"/>
      <c r="I1" s="2"/>
      <c r="J1" s="2"/>
      <c r="K1" s="3"/>
      <c r="M1" s="3"/>
      <c r="N1" s="3"/>
    </row>
    <row r="2" spans="1:19" s="26" customFormat="1" ht="27" customHeight="1" x14ac:dyDescent="0.25">
      <c r="A2" s="70" t="s">
        <v>1</v>
      </c>
      <c r="B2" s="128" t="s">
        <v>179</v>
      </c>
      <c r="C2" s="129"/>
      <c r="D2" s="130"/>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1" t="s">
        <v>159</v>
      </c>
      <c r="C4" s="131"/>
      <c r="D4" s="131" t="s">
        <v>160</v>
      </c>
      <c r="E4" s="131"/>
      <c r="F4" s="7"/>
      <c r="H4" s="7"/>
      <c r="I4" s="7"/>
      <c r="J4" s="2"/>
      <c r="Q4" s="5"/>
      <c r="R4" s="5"/>
      <c r="S4" s="5"/>
    </row>
    <row r="5" spans="1:19" ht="25.15" customHeight="1" x14ac:dyDescent="0.25">
      <c r="A5" s="87">
        <f>IFERROR(AVERAGE(B7:B1048576),0)</f>
        <v>149.69</v>
      </c>
      <c r="B5" s="132">
        <f>IFERROR(MEDIAN(B7:B1048576),0)</f>
        <v>154.5</v>
      </c>
      <c r="C5" s="132"/>
      <c r="D5" s="132">
        <f>IFERROR(AVERAGEIFS(B7:B1048576,B7:B1048576,"&lt;"&amp;(A5+IFERROR(_xlfn.STDEV.S(B7:B1048576),0)),B7:B1048576,"&gt;"&amp;(A5-IFERROR(_xlfn.STDEV.S(B7:B1048576),0))),0)</f>
        <v>158</v>
      </c>
      <c r="E5" s="132"/>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29" customFormat="1" ht="52.5" customHeight="1" x14ac:dyDescent="0.3">
      <c r="A8" s="36" t="s">
        <v>195</v>
      </c>
      <c r="B8" s="51">
        <v>129</v>
      </c>
      <c r="C8" s="41" t="s">
        <v>188</v>
      </c>
      <c r="D8" s="41" t="s">
        <v>189</v>
      </c>
      <c r="E8" s="42" t="s">
        <v>196</v>
      </c>
      <c r="F8" s="40">
        <v>45489</v>
      </c>
      <c r="G8" s="69" t="s">
        <v>197</v>
      </c>
      <c r="H8" s="41">
        <v>14734</v>
      </c>
      <c r="I8" s="41">
        <v>2024</v>
      </c>
      <c r="J8" s="43" t="s">
        <v>190</v>
      </c>
      <c r="L8" s="38"/>
      <c r="M8" s="30"/>
      <c r="N8" s="30"/>
      <c r="Q8" s="31"/>
      <c r="R8" s="31"/>
      <c r="S8" s="31"/>
    </row>
    <row r="9" spans="1:19" s="65" customFormat="1" ht="40.15" customHeight="1" x14ac:dyDescent="0.3">
      <c r="A9" s="78" t="s">
        <v>9</v>
      </c>
      <c r="B9" s="79"/>
      <c r="C9" s="79"/>
      <c r="D9" s="80"/>
      <c r="E9" s="80"/>
      <c r="F9" s="81"/>
      <c r="G9" s="64"/>
      <c r="H9" s="64"/>
      <c r="I9" s="64"/>
      <c r="J9" s="64"/>
      <c r="L9" s="82"/>
      <c r="Q9" s="66"/>
      <c r="R9" s="66"/>
      <c r="S9" s="66"/>
    </row>
    <row r="10" spans="1:19" s="61" customFormat="1" ht="34.9" customHeight="1" x14ac:dyDescent="0.25">
      <c r="A10" s="58" t="s">
        <v>165</v>
      </c>
      <c r="B10" s="60" t="s">
        <v>4</v>
      </c>
      <c r="C10" s="59" t="s">
        <v>164</v>
      </c>
      <c r="D10" s="60" t="s">
        <v>152</v>
      </c>
      <c r="E10" s="121" t="s">
        <v>21</v>
      </c>
      <c r="F10" s="122"/>
      <c r="G10" s="68"/>
      <c r="H10" s="68"/>
      <c r="I10" s="68"/>
      <c r="J10" s="68"/>
      <c r="M10" s="62"/>
      <c r="N10" s="62"/>
      <c r="Q10" s="63"/>
      <c r="R10" s="63"/>
      <c r="S10" s="63"/>
    </row>
    <row r="11" spans="1:19" s="33" customFormat="1" ht="54" customHeight="1" x14ac:dyDescent="0.35">
      <c r="A11" s="36" t="s">
        <v>227</v>
      </c>
      <c r="B11" s="51">
        <v>125.14</v>
      </c>
      <c r="C11" s="67" t="s">
        <v>225</v>
      </c>
      <c r="D11" s="77" t="s">
        <v>222</v>
      </c>
      <c r="E11" s="123" t="s">
        <v>228</v>
      </c>
      <c r="F11" s="124"/>
      <c r="G11" s="32"/>
      <c r="H11" s="32"/>
      <c r="I11" s="32"/>
      <c r="J11" s="32"/>
      <c r="L11" s="75"/>
      <c r="M11" s="35"/>
      <c r="N11" s="35"/>
      <c r="Q11" s="34"/>
      <c r="R11" s="34"/>
      <c r="S11" s="34"/>
    </row>
    <row r="12" spans="1:19" s="33" customFormat="1" ht="54" customHeight="1" x14ac:dyDescent="0.35">
      <c r="A12" s="36" t="s">
        <v>229</v>
      </c>
      <c r="B12" s="51">
        <v>170</v>
      </c>
      <c r="C12" s="67" t="s">
        <v>225</v>
      </c>
      <c r="D12" s="77" t="s">
        <v>230</v>
      </c>
      <c r="E12" s="123" t="s">
        <v>231</v>
      </c>
      <c r="F12" s="124"/>
      <c r="G12" s="32"/>
      <c r="H12" s="32"/>
      <c r="I12" s="32"/>
      <c r="J12" s="32"/>
      <c r="L12" s="75"/>
      <c r="M12" s="35"/>
      <c r="N12" s="35"/>
      <c r="Q12" s="34"/>
      <c r="R12" s="34"/>
      <c r="S12" s="34"/>
    </row>
    <row r="13" spans="1:19" ht="40.15" customHeight="1" x14ac:dyDescent="0.25">
      <c r="A13" s="72" t="s">
        <v>10</v>
      </c>
      <c r="B13" s="8"/>
      <c r="C13" s="71"/>
      <c r="D13" s="44"/>
      <c r="E13" s="45"/>
      <c r="F13" s="46"/>
      <c r="G13" s="6"/>
      <c r="H13" s="6"/>
      <c r="I13" s="6"/>
      <c r="J13" s="6"/>
      <c r="L13" s="4"/>
      <c r="M13" s="3"/>
      <c r="N13" s="3"/>
      <c r="Q13" s="5"/>
      <c r="R13" s="5"/>
      <c r="S13" s="5"/>
    </row>
    <row r="14" spans="1:19" s="29" customFormat="1" ht="34.9" customHeight="1" x14ac:dyDescent="0.3">
      <c r="A14" s="73" t="s">
        <v>11</v>
      </c>
      <c r="B14" s="74" t="s">
        <v>4</v>
      </c>
      <c r="C14" s="74" t="s">
        <v>12</v>
      </c>
      <c r="D14" s="136" t="s">
        <v>13</v>
      </c>
      <c r="E14" s="136"/>
      <c r="F14" s="137"/>
      <c r="G14" s="37"/>
      <c r="H14" s="37"/>
      <c r="I14" s="37"/>
      <c r="J14" s="37"/>
      <c r="L14" s="38"/>
      <c r="M14" s="30"/>
      <c r="N14" s="30"/>
      <c r="Q14" s="31"/>
      <c r="R14" s="31"/>
      <c r="S14" s="31"/>
    </row>
    <row r="15" spans="1:19" s="29" customFormat="1" ht="54" customHeight="1" x14ac:dyDescent="0.3">
      <c r="A15" s="39" t="s">
        <v>243</v>
      </c>
      <c r="B15" s="51">
        <v>159</v>
      </c>
      <c r="C15" s="52">
        <v>45553</v>
      </c>
      <c r="D15" s="133" t="s">
        <v>241</v>
      </c>
      <c r="E15" s="134"/>
      <c r="F15" s="135"/>
      <c r="G15" s="37"/>
      <c r="H15" s="37"/>
      <c r="I15" s="37"/>
      <c r="J15" s="37"/>
      <c r="L15" s="38"/>
      <c r="M15" s="30"/>
      <c r="N15" s="30"/>
      <c r="Q15" s="31"/>
      <c r="R15" s="31"/>
      <c r="S15" s="31"/>
    </row>
    <row r="16" spans="1:19" s="29" customFormat="1" ht="54" customHeight="1" x14ac:dyDescent="0.3">
      <c r="A16" s="39" t="s">
        <v>244</v>
      </c>
      <c r="B16" s="51">
        <v>165</v>
      </c>
      <c r="C16" s="52">
        <v>45553</v>
      </c>
      <c r="D16" s="133" t="s">
        <v>241</v>
      </c>
      <c r="E16" s="134"/>
      <c r="F16" s="135"/>
      <c r="G16" s="37"/>
      <c r="H16" s="37"/>
      <c r="I16" s="37"/>
      <c r="J16" s="37"/>
      <c r="L16" s="38"/>
      <c r="M16" s="30"/>
      <c r="N16" s="30"/>
      <c r="Q16" s="31"/>
      <c r="R16" s="31"/>
      <c r="S16" s="31"/>
    </row>
    <row r="17" spans="1:19" s="29" customFormat="1" ht="54" customHeight="1" x14ac:dyDescent="0.3">
      <c r="A17" s="39" t="s">
        <v>245</v>
      </c>
      <c r="B17" s="51">
        <v>150</v>
      </c>
      <c r="C17" s="52">
        <v>45552</v>
      </c>
      <c r="D17" s="133" t="s">
        <v>241</v>
      </c>
      <c r="E17" s="134"/>
      <c r="F17" s="135"/>
      <c r="G17" s="37"/>
      <c r="H17" s="37"/>
      <c r="I17" s="37"/>
      <c r="J17" s="37"/>
      <c r="L17" s="38"/>
      <c r="M17" s="30"/>
      <c r="N17" s="30"/>
      <c r="Q17" s="31"/>
      <c r="R17" s="31"/>
      <c r="S17" s="31"/>
    </row>
  </sheetData>
  <mergeCells count="13">
    <mergeCell ref="D14:F14"/>
    <mergeCell ref="D15:F15"/>
    <mergeCell ref="D16:F16"/>
    <mergeCell ref="D17:F17"/>
    <mergeCell ref="E10:F10"/>
    <mergeCell ref="E11:F11"/>
    <mergeCell ref="E12:F12"/>
    <mergeCell ref="B1:D1"/>
    <mergeCell ref="B2:D2"/>
    <mergeCell ref="B4:C4"/>
    <mergeCell ref="D4:E4"/>
    <mergeCell ref="B5:C5"/>
    <mergeCell ref="D5:E5"/>
  </mergeCells>
  <conditionalFormatting sqref="F1:F3 F8">
    <cfRule type="expression" dxfId="25" priority="6">
      <formula>$F1="VALOR INCONSISTENTE"</formula>
    </cfRule>
  </conditionalFormatting>
  <conditionalFormatting sqref="A11:D11 G11:J11 A12:J32 A8:J10">
    <cfRule type="expression" dxfId="24" priority="5">
      <formula>AND(A8&lt;&gt;"",MOD(ROW(),2)=0,$A8&lt;&gt;"PESQUISA DE PREÇOS BASEADA EM SITES DE AMPLO DOMÍNIO - Art. 23, § 1º, inciso III, Lei nº 14.133/2021",$A8&lt;&gt;"DESCRIÇÃO DO ITEM",$A8&lt;&gt;"PESQUISA DE PREÇOS DIRETA COM FORNECEDOR - Art. 23, § 1º, inciso IV, Lei nº 14.133/2021",$A8&lt;&gt;"CNPJ FORNECEDOR",$A8&lt;&gt;"PESQUISA DE PREÇOS BASEADA EM TABELAS DE REFERÊNCIA (SINAPI E SICRO) - Art. 23, § 2º, Lei nº 14.133/2021",$A8&lt;&gt;" ")</formula>
    </cfRule>
  </conditionalFormatting>
  <conditionalFormatting sqref="F4">
    <cfRule type="expression" dxfId="23" priority="4">
      <formula>$F4="VALOR INCONSISTENTE"</formula>
    </cfRule>
  </conditionalFormatting>
  <conditionalFormatting sqref="E11:F11">
    <cfRule type="expression" dxfId="22" priority="3">
      <formula>AND(E11&lt;&gt;"",MOD(ROW(),2)=0,$A11&lt;&gt;"PESQUISA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6B816-0CF5-476B-8092-48F592EBEBB2}">
  <sheetPr codeName="Planilha42">
    <pageSetUpPr fitToPage="1"/>
  </sheetPr>
  <dimension ref="A1:S18"/>
  <sheetViews>
    <sheetView showGridLines="0" zoomScale="80" zoomScaleNormal="80" workbookViewId="0">
      <pane ySplit="2" topLeftCell="A12" activePane="bottomLeft" state="frozen"/>
      <selection pane="bottomLeft" activeCell="C18" sqref="C18"/>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5" t="s">
        <v>172</v>
      </c>
      <c r="C1" s="126"/>
      <c r="D1" s="127"/>
      <c r="E1" s="9"/>
      <c r="F1" s="2"/>
      <c r="G1" s="1"/>
      <c r="H1" s="2"/>
      <c r="I1" s="2"/>
      <c r="J1" s="2"/>
      <c r="K1" s="3"/>
      <c r="M1" s="3"/>
      <c r="N1" s="3"/>
    </row>
    <row r="2" spans="1:19" s="26" customFormat="1" ht="27" customHeight="1" x14ac:dyDescent="0.25">
      <c r="A2" s="70" t="s">
        <v>1</v>
      </c>
      <c r="B2" s="128" t="s">
        <v>179</v>
      </c>
      <c r="C2" s="129"/>
      <c r="D2" s="130"/>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1" t="s">
        <v>159</v>
      </c>
      <c r="C4" s="131"/>
      <c r="D4" s="131" t="s">
        <v>160</v>
      </c>
      <c r="E4" s="131"/>
      <c r="F4" s="7"/>
      <c r="H4" s="7"/>
      <c r="I4" s="7"/>
      <c r="J4" s="2"/>
      <c r="Q4" s="5"/>
      <c r="R4" s="5"/>
      <c r="S4" s="5"/>
    </row>
    <row r="5" spans="1:19" ht="25.15" customHeight="1" x14ac:dyDescent="0.25">
      <c r="A5" s="87">
        <f>IFERROR(AVERAGE(B7:B1048576),0)</f>
        <v>135.14000000000001</v>
      </c>
      <c r="B5" s="132">
        <f>IFERROR(MEDIAN(B7:B1048576),0)</f>
        <v>136.31</v>
      </c>
      <c r="C5" s="132"/>
      <c r="D5" s="132">
        <f>IFERROR(AVERAGEIFS(B7:B1048576,B7:B1048576,"&lt;"&amp;(A5+IFERROR(_xlfn.STDEV.S(B7:B1048576),0)),B7:B1048576,"&gt;"&amp;(A5-IFERROR(_xlfn.STDEV.S(B7:B1048576),0))),0)</f>
        <v>138.124</v>
      </c>
      <c r="E5" s="132"/>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246</v>
      </c>
      <c r="B9" s="51">
        <v>130</v>
      </c>
      <c r="C9" s="41" t="s">
        <v>179</v>
      </c>
      <c r="D9" s="41" t="s">
        <v>185</v>
      </c>
      <c r="E9" s="42">
        <v>5850780000182</v>
      </c>
      <c r="F9" s="40" t="s">
        <v>247</v>
      </c>
      <c r="G9" s="69" t="s">
        <v>186</v>
      </c>
      <c r="H9" s="41" t="s">
        <v>248</v>
      </c>
      <c r="I9" s="41">
        <v>2023</v>
      </c>
      <c r="J9" s="43" t="s">
        <v>187</v>
      </c>
      <c r="L9" s="38"/>
      <c r="M9" s="30"/>
      <c r="N9" s="30"/>
      <c r="Q9" s="31"/>
      <c r="R9" s="31"/>
      <c r="S9" s="31"/>
    </row>
    <row r="10" spans="1:19" s="65" customFormat="1" ht="40.15" customHeight="1" x14ac:dyDescent="0.3">
      <c r="A10" s="78" t="s">
        <v>9</v>
      </c>
      <c r="B10" s="79"/>
      <c r="C10" s="79"/>
      <c r="D10" s="80"/>
      <c r="E10" s="80"/>
      <c r="F10" s="81"/>
      <c r="G10" s="64"/>
      <c r="H10" s="64"/>
      <c r="I10" s="64"/>
      <c r="J10" s="64"/>
      <c r="L10" s="82"/>
      <c r="Q10" s="66"/>
      <c r="R10" s="66"/>
      <c r="S10" s="66"/>
    </row>
    <row r="11" spans="1:19" s="61" customFormat="1" ht="34.9" customHeight="1" x14ac:dyDescent="0.25">
      <c r="A11" s="58" t="s">
        <v>165</v>
      </c>
      <c r="B11" s="60" t="s">
        <v>4</v>
      </c>
      <c r="C11" s="59" t="s">
        <v>164</v>
      </c>
      <c r="D11" s="60" t="s">
        <v>152</v>
      </c>
      <c r="E11" s="121" t="s">
        <v>21</v>
      </c>
      <c r="F11" s="122"/>
      <c r="G11" s="68"/>
      <c r="H11" s="68"/>
      <c r="I11" s="68"/>
      <c r="J11" s="68"/>
      <c r="M11" s="62"/>
      <c r="N11" s="62"/>
      <c r="Q11" s="63"/>
      <c r="R11" s="63"/>
      <c r="S11" s="63"/>
    </row>
    <row r="12" spans="1:19" s="33" customFormat="1" ht="54" customHeight="1" x14ac:dyDescent="0.35">
      <c r="A12" s="36" t="s">
        <v>232</v>
      </c>
      <c r="B12" s="51">
        <v>142.62</v>
      </c>
      <c r="C12" s="67" t="s">
        <v>225</v>
      </c>
      <c r="D12" s="77" t="s">
        <v>222</v>
      </c>
      <c r="E12" s="123" t="s">
        <v>233</v>
      </c>
      <c r="F12" s="124"/>
      <c r="G12" s="32"/>
      <c r="H12" s="32"/>
      <c r="I12" s="32"/>
      <c r="J12" s="32"/>
      <c r="L12" s="75"/>
      <c r="M12" s="35"/>
      <c r="N12" s="35"/>
      <c r="Q12" s="34"/>
      <c r="R12" s="34"/>
      <c r="S12" s="34"/>
    </row>
    <row r="13" spans="1:19" s="33" customFormat="1" ht="54" customHeight="1" x14ac:dyDescent="0.35">
      <c r="A13" s="36" t="s">
        <v>234</v>
      </c>
      <c r="B13" s="51">
        <v>120.22</v>
      </c>
      <c r="C13" s="67" t="s">
        <v>225</v>
      </c>
      <c r="D13" s="77" t="s">
        <v>235</v>
      </c>
      <c r="E13" s="123" t="s">
        <v>236</v>
      </c>
      <c r="F13" s="124"/>
      <c r="G13" s="32"/>
      <c r="H13" s="32"/>
      <c r="I13" s="32"/>
      <c r="J13" s="32"/>
      <c r="L13" s="75"/>
      <c r="M13" s="35"/>
      <c r="N13" s="35"/>
      <c r="Q13" s="34"/>
      <c r="R13" s="34"/>
      <c r="S13" s="34"/>
    </row>
    <row r="14" spans="1:19" ht="40.15" customHeight="1" x14ac:dyDescent="0.25">
      <c r="A14" s="72" t="s">
        <v>10</v>
      </c>
      <c r="B14" s="8"/>
      <c r="C14" s="71"/>
      <c r="D14" s="44"/>
      <c r="E14" s="45"/>
      <c r="F14" s="46"/>
      <c r="G14" s="6"/>
      <c r="H14" s="6"/>
      <c r="I14" s="6"/>
      <c r="J14" s="6"/>
      <c r="L14" s="4"/>
      <c r="M14" s="3"/>
      <c r="N14" s="3"/>
      <c r="Q14" s="5"/>
      <c r="R14" s="5"/>
      <c r="S14" s="5"/>
    </row>
    <row r="15" spans="1:19" s="29" customFormat="1" ht="34.9" customHeight="1" x14ac:dyDescent="0.3">
      <c r="A15" s="73" t="s">
        <v>11</v>
      </c>
      <c r="B15" s="74" t="s">
        <v>4</v>
      </c>
      <c r="C15" s="74" t="s">
        <v>12</v>
      </c>
      <c r="D15" s="136" t="s">
        <v>13</v>
      </c>
      <c r="E15" s="136"/>
      <c r="F15" s="137"/>
      <c r="G15" s="37"/>
      <c r="H15" s="37"/>
      <c r="I15" s="37"/>
      <c r="J15" s="37"/>
      <c r="L15" s="38"/>
      <c r="M15" s="30"/>
      <c r="N15" s="30"/>
      <c r="Q15" s="31"/>
      <c r="R15" s="31"/>
      <c r="S15" s="31"/>
    </row>
    <row r="16" spans="1:19" s="29" customFormat="1" ht="54" customHeight="1" x14ac:dyDescent="0.3">
      <c r="A16" s="39" t="s">
        <v>243</v>
      </c>
      <c r="B16" s="51">
        <v>145</v>
      </c>
      <c r="C16" s="52">
        <v>45553</v>
      </c>
      <c r="D16" s="133" t="s">
        <v>241</v>
      </c>
      <c r="E16" s="134"/>
      <c r="F16" s="135"/>
      <c r="G16" s="37"/>
      <c r="H16" s="37"/>
      <c r="I16" s="37"/>
      <c r="J16" s="37"/>
      <c r="L16" s="38"/>
      <c r="M16" s="30"/>
      <c r="N16" s="30"/>
      <c r="Q16" s="31"/>
      <c r="R16" s="31"/>
      <c r="S16" s="31"/>
    </row>
    <row r="17" spans="1:19" s="29" customFormat="1" ht="54" customHeight="1" x14ac:dyDescent="0.3">
      <c r="A17" s="39" t="s">
        <v>244</v>
      </c>
      <c r="B17" s="51">
        <v>143</v>
      </c>
      <c r="C17" s="52">
        <v>45553</v>
      </c>
      <c r="D17" s="133" t="s">
        <v>241</v>
      </c>
      <c r="E17" s="134"/>
      <c r="F17" s="135"/>
      <c r="G17" s="37"/>
      <c r="H17" s="37"/>
      <c r="I17" s="37"/>
      <c r="J17" s="37"/>
      <c r="L17" s="38"/>
      <c r="M17" s="30"/>
      <c r="N17" s="30"/>
      <c r="Q17" s="31"/>
      <c r="R17" s="31"/>
      <c r="S17" s="31"/>
    </row>
    <row r="18" spans="1:19" s="29" customFormat="1" ht="54" customHeight="1" x14ac:dyDescent="0.3">
      <c r="A18" s="39" t="s">
        <v>245</v>
      </c>
      <c r="B18" s="51">
        <v>130</v>
      </c>
      <c r="C18" s="52">
        <v>45552</v>
      </c>
      <c r="D18" s="133" t="s">
        <v>241</v>
      </c>
      <c r="E18" s="134"/>
      <c r="F18" s="135"/>
      <c r="G18" s="37"/>
      <c r="H18" s="37"/>
      <c r="I18" s="37"/>
      <c r="J18" s="37"/>
      <c r="L18" s="38"/>
      <c r="M18" s="30"/>
      <c r="N18" s="30"/>
      <c r="Q18" s="31"/>
      <c r="R18" s="31"/>
      <c r="S18" s="31"/>
    </row>
  </sheetData>
  <mergeCells count="13">
    <mergeCell ref="D15:F15"/>
    <mergeCell ref="D16:F16"/>
    <mergeCell ref="D17:F17"/>
    <mergeCell ref="D18:F18"/>
    <mergeCell ref="E11:F11"/>
    <mergeCell ref="E12:F12"/>
    <mergeCell ref="E13:F13"/>
    <mergeCell ref="B1:D1"/>
    <mergeCell ref="B2:D2"/>
    <mergeCell ref="B4:C4"/>
    <mergeCell ref="D4:E4"/>
    <mergeCell ref="B5:C5"/>
    <mergeCell ref="D5:E5"/>
  </mergeCells>
  <conditionalFormatting sqref="F1:F3 F8:F9">
    <cfRule type="expression" dxfId="21" priority="6">
      <formula>$F1="VALOR INCONSISTENTE"</formula>
    </cfRule>
  </conditionalFormatting>
  <conditionalFormatting sqref="A14:J33 A12:D13 G12:J13 E13:F13 A9:J11">
    <cfRule type="expression" dxfId="20"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 priority="4">
      <formula>$F4="VALOR INCONSISTENTE"</formula>
    </cfRule>
  </conditionalFormatting>
  <conditionalFormatting sqref="E12:F12">
    <cfRule type="expression" dxfId="18" priority="3">
      <formula>AND(E12&lt;&gt;"",MOD(ROW(),2)=0,$A12&lt;&gt;"PESQUISA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FB011-10D2-4272-B136-9C7CCC86EA96}">
  <sheetPr codeName="Planilha43">
    <pageSetUpPr fitToPage="1"/>
  </sheetPr>
  <dimension ref="A1:S18"/>
  <sheetViews>
    <sheetView showGridLines="0" zoomScale="80" zoomScaleNormal="80" workbookViewId="0">
      <pane ySplit="2" topLeftCell="A12" activePane="bottomLeft" state="frozen"/>
      <selection pane="bottomLeft" activeCell="C18" sqref="C18"/>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5" t="s">
        <v>173</v>
      </c>
      <c r="C1" s="126"/>
      <c r="D1" s="127"/>
      <c r="E1" s="9"/>
      <c r="F1" s="2"/>
      <c r="G1" s="1"/>
      <c r="H1" s="2"/>
      <c r="I1" s="2"/>
      <c r="J1" s="2"/>
      <c r="K1" s="3"/>
      <c r="M1" s="3"/>
      <c r="N1" s="3"/>
    </row>
    <row r="2" spans="1:19" s="26" customFormat="1" ht="27" customHeight="1" x14ac:dyDescent="0.25">
      <c r="A2" s="70" t="s">
        <v>1</v>
      </c>
      <c r="B2" s="128" t="s">
        <v>179</v>
      </c>
      <c r="C2" s="129"/>
      <c r="D2" s="130"/>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1" t="s">
        <v>159</v>
      </c>
      <c r="C4" s="131"/>
      <c r="D4" s="131" t="s">
        <v>160</v>
      </c>
      <c r="E4" s="131"/>
      <c r="F4" s="7"/>
      <c r="H4" s="7"/>
      <c r="I4" s="7"/>
      <c r="J4" s="2"/>
      <c r="Q4" s="5"/>
      <c r="R4" s="5"/>
      <c r="S4" s="5"/>
    </row>
    <row r="5" spans="1:19" ht="25.15" customHeight="1" x14ac:dyDescent="0.25">
      <c r="A5" s="87">
        <f>IFERROR(AVERAGE(B7:B1048576),0)</f>
        <v>5109.28</v>
      </c>
      <c r="B5" s="132">
        <f>IFERROR(MEDIAN(B7:B1048576),0)</f>
        <v>5032.5</v>
      </c>
      <c r="C5" s="132"/>
      <c r="D5" s="132">
        <f>IFERROR(AVERAGEIFS(B7:B1048576,B7:B1048576,"&lt;"&amp;(A5+IFERROR(_xlfn.STDEV.S(B7:B1048576),0)),B7:B1048576,"&gt;"&amp;(A5-IFERROR(_xlfn.STDEV.S(B7:B1048576),0))),0)</f>
        <v>5145.375</v>
      </c>
      <c r="E5" s="132"/>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198</v>
      </c>
      <c r="B9" s="51">
        <v>5739</v>
      </c>
      <c r="C9" s="41" t="s">
        <v>179</v>
      </c>
      <c r="D9" s="41" t="s">
        <v>180</v>
      </c>
      <c r="E9" s="42" t="s">
        <v>183</v>
      </c>
      <c r="F9" s="40">
        <v>45383</v>
      </c>
      <c r="G9" s="69" t="s">
        <v>199</v>
      </c>
      <c r="H9" s="41">
        <v>5</v>
      </c>
      <c r="I9" s="41">
        <v>2024</v>
      </c>
      <c r="J9" s="43" t="s">
        <v>182</v>
      </c>
      <c r="L9" s="38"/>
      <c r="M9" s="30"/>
      <c r="N9" s="30"/>
      <c r="Q9" s="31"/>
      <c r="R9" s="31"/>
      <c r="S9" s="31"/>
    </row>
    <row r="10" spans="1:19" s="29" customFormat="1" ht="52.5" customHeight="1" x14ac:dyDescent="0.3">
      <c r="A10" s="36" t="s">
        <v>200</v>
      </c>
      <c r="B10" s="51">
        <v>5000</v>
      </c>
      <c r="C10" s="41" t="s">
        <v>181</v>
      </c>
      <c r="D10" s="41" t="s">
        <v>180</v>
      </c>
      <c r="E10" s="42" t="s">
        <v>183</v>
      </c>
      <c r="F10" s="40">
        <v>45253</v>
      </c>
      <c r="G10" s="69" t="s">
        <v>201</v>
      </c>
      <c r="H10" s="41">
        <v>3</v>
      </c>
      <c r="I10" s="41">
        <v>2023</v>
      </c>
      <c r="J10" s="43" t="s">
        <v>202</v>
      </c>
      <c r="L10" s="38"/>
      <c r="M10" s="30"/>
      <c r="N10" s="30"/>
      <c r="Q10" s="31"/>
      <c r="R10" s="31"/>
      <c r="S10" s="31"/>
    </row>
    <row r="11" spans="1:19" s="65" customFormat="1" ht="40.15" customHeight="1" x14ac:dyDescent="0.3">
      <c r="A11" s="78" t="s">
        <v>9</v>
      </c>
      <c r="B11" s="79"/>
      <c r="C11" s="79"/>
      <c r="D11" s="80"/>
      <c r="E11" s="80"/>
      <c r="F11" s="81"/>
      <c r="G11" s="64"/>
      <c r="H11" s="64"/>
      <c r="I11" s="64"/>
      <c r="J11" s="64"/>
      <c r="L11" s="82"/>
      <c r="Q11" s="66"/>
      <c r="R11" s="66"/>
      <c r="S11" s="66"/>
    </row>
    <row r="12" spans="1:19" s="61" customFormat="1" ht="34.9" customHeight="1" x14ac:dyDescent="0.25">
      <c r="A12" s="58" t="s">
        <v>165</v>
      </c>
      <c r="B12" s="60" t="s">
        <v>4</v>
      </c>
      <c r="C12" s="59" t="s">
        <v>164</v>
      </c>
      <c r="D12" s="60" t="s">
        <v>152</v>
      </c>
      <c r="E12" s="121" t="s">
        <v>21</v>
      </c>
      <c r="F12" s="122"/>
      <c r="G12" s="68"/>
      <c r="H12" s="68"/>
      <c r="I12" s="68"/>
      <c r="J12" s="68"/>
      <c r="M12" s="62"/>
      <c r="N12" s="62"/>
      <c r="Q12" s="63"/>
      <c r="R12" s="63"/>
      <c r="S12" s="63"/>
    </row>
    <row r="13" spans="1:19" s="33" customFormat="1" ht="54" customHeight="1" x14ac:dyDescent="0.35">
      <c r="A13" s="36" t="s">
        <v>237</v>
      </c>
      <c r="B13" s="51">
        <v>4335.18</v>
      </c>
      <c r="C13" s="67" t="s">
        <v>225</v>
      </c>
      <c r="D13" s="77" t="s">
        <v>223</v>
      </c>
      <c r="E13" s="123" t="s">
        <v>238</v>
      </c>
      <c r="F13" s="124"/>
      <c r="G13" s="32"/>
      <c r="H13" s="32"/>
      <c r="I13" s="32"/>
      <c r="J13" s="32"/>
      <c r="L13" s="75"/>
      <c r="M13" s="35"/>
      <c r="N13" s="35"/>
      <c r="Q13" s="34"/>
      <c r="R13" s="34"/>
      <c r="S13" s="34"/>
    </row>
    <row r="14" spans="1:19" ht="40.15" customHeight="1" x14ac:dyDescent="0.25">
      <c r="A14" s="72" t="s">
        <v>10</v>
      </c>
      <c r="B14" s="8"/>
      <c r="C14" s="71"/>
      <c r="D14" s="44"/>
      <c r="E14" s="45"/>
      <c r="F14" s="46"/>
      <c r="G14" s="6"/>
      <c r="H14" s="6"/>
      <c r="I14" s="6"/>
      <c r="J14" s="6"/>
      <c r="L14" s="4"/>
      <c r="M14" s="3"/>
      <c r="N14" s="3"/>
      <c r="Q14" s="5"/>
      <c r="R14" s="5"/>
      <c r="S14" s="5"/>
    </row>
    <row r="15" spans="1:19" s="29" customFormat="1" ht="34.9" customHeight="1" x14ac:dyDescent="0.3">
      <c r="A15" s="73" t="s">
        <v>11</v>
      </c>
      <c r="B15" s="74" t="s">
        <v>4</v>
      </c>
      <c r="C15" s="74" t="s">
        <v>12</v>
      </c>
      <c r="D15" s="136" t="s">
        <v>13</v>
      </c>
      <c r="E15" s="136"/>
      <c r="F15" s="137"/>
      <c r="G15" s="37"/>
      <c r="H15" s="37"/>
      <c r="I15" s="37"/>
      <c r="J15" s="37"/>
      <c r="L15" s="38"/>
      <c r="M15" s="30"/>
      <c r="N15" s="30"/>
      <c r="Q15" s="31"/>
      <c r="R15" s="31"/>
      <c r="S15" s="31"/>
    </row>
    <row r="16" spans="1:19" s="29" customFormat="1" ht="54" customHeight="1" x14ac:dyDescent="0.3">
      <c r="A16" s="39" t="s">
        <v>243</v>
      </c>
      <c r="B16" s="51">
        <v>5050</v>
      </c>
      <c r="C16" s="52">
        <v>45553</v>
      </c>
      <c r="D16" s="133" t="s">
        <v>241</v>
      </c>
      <c r="E16" s="134"/>
      <c r="F16" s="135"/>
      <c r="G16" s="37"/>
      <c r="H16" s="37"/>
      <c r="I16" s="37"/>
      <c r="J16" s="37"/>
      <c r="L16" s="38"/>
      <c r="M16" s="30"/>
      <c r="N16" s="30"/>
      <c r="Q16" s="31"/>
      <c r="R16" s="31"/>
      <c r="S16" s="31"/>
    </row>
    <row r="17" spans="1:19" s="29" customFormat="1" ht="54" customHeight="1" x14ac:dyDescent="0.3">
      <c r="A17" s="39" t="s">
        <v>244</v>
      </c>
      <c r="B17" s="51">
        <v>5516.5</v>
      </c>
      <c r="C17" s="52">
        <v>45553</v>
      </c>
      <c r="D17" s="133" t="s">
        <v>241</v>
      </c>
      <c r="E17" s="134"/>
      <c r="F17" s="135"/>
      <c r="G17" s="37"/>
      <c r="H17" s="37"/>
      <c r="I17" s="37"/>
      <c r="J17" s="37"/>
      <c r="L17" s="38"/>
      <c r="M17" s="30"/>
      <c r="N17" s="30"/>
      <c r="Q17" s="31"/>
      <c r="R17" s="31"/>
      <c r="S17" s="31"/>
    </row>
    <row r="18" spans="1:19" s="29" customFormat="1" ht="54" customHeight="1" x14ac:dyDescent="0.3">
      <c r="A18" s="39" t="s">
        <v>245</v>
      </c>
      <c r="B18" s="51">
        <v>5015</v>
      </c>
      <c r="C18" s="52">
        <v>45552</v>
      </c>
      <c r="D18" s="133" t="s">
        <v>241</v>
      </c>
      <c r="E18" s="134"/>
      <c r="F18" s="135"/>
      <c r="G18" s="37"/>
      <c r="H18" s="37"/>
      <c r="I18" s="37"/>
      <c r="J18" s="37"/>
      <c r="L18" s="38"/>
      <c r="M18" s="30"/>
      <c r="N18" s="30"/>
      <c r="Q18" s="31"/>
      <c r="R18" s="31"/>
      <c r="S18" s="31"/>
    </row>
  </sheetData>
  <mergeCells count="12">
    <mergeCell ref="D15:F15"/>
    <mergeCell ref="D16:F16"/>
    <mergeCell ref="D17:F17"/>
    <mergeCell ref="D18:F18"/>
    <mergeCell ref="E12:F12"/>
    <mergeCell ref="E13:F13"/>
    <mergeCell ref="B1:D1"/>
    <mergeCell ref="B2:D2"/>
    <mergeCell ref="B4:C4"/>
    <mergeCell ref="D4:E4"/>
    <mergeCell ref="B5:C5"/>
    <mergeCell ref="D5:E5"/>
  </mergeCells>
  <conditionalFormatting sqref="F1:F3 F8:F10">
    <cfRule type="expression" dxfId="17" priority="6">
      <formula>$F1="VALOR INCONSISTENTE"</formula>
    </cfRule>
  </conditionalFormatting>
  <conditionalFormatting sqref="A9:J33">
    <cfRule type="expression" dxfId="16"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 priority="4">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731DF-8A54-4F8D-B772-3DE2A1EBB3F6}">
  <sheetPr codeName="Planilha44">
    <pageSetUpPr fitToPage="1"/>
  </sheetPr>
  <dimension ref="A1:S15"/>
  <sheetViews>
    <sheetView showGridLines="0" zoomScale="80" zoomScaleNormal="80" workbookViewId="0">
      <pane ySplit="2" topLeftCell="A6" activePane="bottomLeft" state="frozen"/>
      <selection pane="bottomLeft" activeCell="A15" sqref="A15:XFD15"/>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5" t="s">
        <v>174</v>
      </c>
      <c r="C1" s="126"/>
      <c r="D1" s="127"/>
      <c r="E1" s="9"/>
      <c r="F1" s="2"/>
      <c r="G1" s="1"/>
      <c r="H1" s="2"/>
      <c r="I1" s="2"/>
      <c r="J1" s="2"/>
      <c r="K1" s="3"/>
      <c r="M1" s="3"/>
      <c r="N1" s="3"/>
    </row>
    <row r="2" spans="1:19" s="26" customFormat="1" ht="27" customHeight="1" x14ac:dyDescent="0.25">
      <c r="A2" s="70" t="s">
        <v>1</v>
      </c>
      <c r="B2" s="128" t="s">
        <v>179</v>
      </c>
      <c r="C2" s="129"/>
      <c r="D2" s="130"/>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1" t="s">
        <v>159</v>
      </c>
      <c r="C4" s="131"/>
      <c r="D4" s="131" t="s">
        <v>160</v>
      </c>
      <c r="E4" s="131"/>
      <c r="F4" s="7"/>
      <c r="H4" s="7"/>
      <c r="I4" s="7"/>
      <c r="J4" s="2"/>
      <c r="Q4" s="5"/>
      <c r="R4" s="5"/>
      <c r="S4" s="5"/>
    </row>
    <row r="5" spans="1:19" ht="25.15" customHeight="1" x14ac:dyDescent="0.25">
      <c r="A5" s="87">
        <f>IFERROR(AVERAGE(B7:B1048576),0)</f>
        <v>5666.666666666667</v>
      </c>
      <c r="B5" s="132">
        <f>IFERROR(MEDIAN(B7:B1048576),0)</f>
        <v>5500</v>
      </c>
      <c r="C5" s="132"/>
      <c r="D5" s="132">
        <f>IFERROR(AVERAGEIFS(B7:B1048576,B7:B1048576,"&lt;"&amp;(A5+IFERROR(_xlfn.STDEV.S(B7:B1048576),0)),B7:B1048576,"&gt;"&amp;(A5-IFERROR(_xlfn.STDEV.S(B7:B1048576),0))),0)</f>
        <v>5250</v>
      </c>
      <c r="E5" s="132"/>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65" customFormat="1" ht="40.15" customHeight="1" x14ac:dyDescent="0.3">
      <c r="A9" s="78" t="s">
        <v>9</v>
      </c>
      <c r="B9" s="79"/>
      <c r="C9" s="79"/>
      <c r="D9" s="80"/>
      <c r="E9" s="80"/>
      <c r="F9" s="81"/>
      <c r="G9" s="64"/>
      <c r="H9" s="64"/>
      <c r="I9" s="64"/>
      <c r="J9" s="64"/>
      <c r="L9" s="82"/>
      <c r="Q9" s="66"/>
      <c r="R9" s="66"/>
      <c r="S9" s="66"/>
    </row>
    <row r="10" spans="1:19" s="61" customFormat="1" ht="34.9" customHeight="1" x14ac:dyDescent="0.25">
      <c r="A10" s="58" t="s">
        <v>165</v>
      </c>
      <c r="B10" s="60" t="s">
        <v>4</v>
      </c>
      <c r="C10" s="59" t="s">
        <v>164</v>
      </c>
      <c r="D10" s="60" t="s">
        <v>152</v>
      </c>
      <c r="E10" s="121" t="s">
        <v>21</v>
      </c>
      <c r="F10" s="122"/>
      <c r="G10" s="68"/>
      <c r="H10" s="68"/>
      <c r="I10" s="68"/>
      <c r="J10" s="68"/>
      <c r="M10" s="62"/>
      <c r="N10" s="62"/>
      <c r="Q10" s="63"/>
      <c r="R10" s="63"/>
      <c r="S10" s="63"/>
    </row>
    <row r="11" spans="1:19" ht="40.15" customHeight="1" x14ac:dyDescent="0.25">
      <c r="A11" s="72" t="s">
        <v>10</v>
      </c>
      <c r="B11" s="8"/>
      <c r="C11" s="71"/>
      <c r="D11" s="44"/>
      <c r="E11" s="45"/>
      <c r="F11" s="46"/>
      <c r="G11" s="6"/>
      <c r="H11" s="6"/>
      <c r="I11" s="6"/>
      <c r="J11" s="6"/>
      <c r="L11" s="4"/>
      <c r="M11" s="3"/>
      <c r="N11" s="3"/>
      <c r="Q11" s="5"/>
      <c r="R11" s="5"/>
      <c r="S11" s="5"/>
    </row>
    <row r="12" spans="1:19" s="29" customFormat="1" ht="34.9" customHeight="1" x14ac:dyDescent="0.3">
      <c r="A12" s="73" t="s">
        <v>11</v>
      </c>
      <c r="B12" s="74" t="s">
        <v>4</v>
      </c>
      <c r="C12" s="74" t="s">
        <v>12</v>
      </c>
      <c r="D12" s="136" t="s">
        <v>13</v>
      </c>
      <c r="E12" s="136"/>
      <c r="F12" s="137"/>
      <c r="G12" s="37"/>
      <c r="H12" s="37"/>
      <c r="I12" s="37"/>
      <c r="J12" s="37"/>
      <c r="L12" s="38"/>
      <c r="M12" s="30"/>
      <c r="N12" s="30"/>
      <c r="Q12" s="31"/>
      <c r="R12" s="31"/>
      <c r="S12" s="31"/>
    </row>
    <row r="13" spans="1:19" s="29" customFormat="1" ht="54" customHeight="1" x14ac:dyDescent="0.3">
      <c r="A13" s="39" t="s">
        <v>243</v>
      </c>
      <c r="B13" s="51">
        <v>6500</v>
      </c>
      <c r="C13" s="52">
        <v>45553</v>
      </c>
      <c r="D13" s="133" t="s">
        <v>241</v>
      </c>
      <c r="E13" s="134"/>
      <c r="F13" s="135"/>
      <c r="G13" s="37"/>
      <c r="H13" s="37"/>
      <c r="I13" s="37"/>
      <c r="J13" s="37"/>
      <c r="L13" s="38"/>
      <c r="M13" s="30"/>
      <c r="N13" s="30"/>
      <c r="Q13" s="31"/>
      <c r="R13" s="31"/>
      <c r="S13" s="31"/>
    </row>
    <row r="14" spans="1:19" s="29" customFormat="1" ht="54" customHeight="1" x14ac:dyDescent="0.3">
      <c r="A14" s="39" t="s">
        <v>244</v>
      </c>
      <c r="B14" s="51">
        <v>5500</v>
      </c>
      <c r="C14" s="52">
        <v>45553</v>
      </c>
      <c r="D14" s="133" t="s">
        <v>241</v>
      </c>
      <c r="E14" s="134"/>
      <c r="F14" s="135"/>
      <c r="G14" s="37"/>
      <c r="H14" s="37"/>
      <c r="I14" s="37"/>
      <c r="J14" s="37"/>
      <c r="L14" s="38"/>
      <c r="M14" s="30"/>
      <c r="N14" s="30"/>
      <c r="Q14" s="31"/>
      <c r="R14" s="31"/>
      <c r="S14" s="31"/>
    </row>
    <row r="15" spans="1:19" ht="45" customHeight="1" x14ac:dyDescent="0.25">
      <c r="A15" s="39" t="s">
        <v>249</v>
      </c>
      <c r="B15" s="51">
        <v>5000</v>
      </c>
      <c r="C15" s="52">
        <v>45552</v>
      </c>
      <c r="D15" s="133" t="s">
        <v>241</v>
      </c>
      <c r="E15" s="134"/>
      <c r="F15" s="135"/>
    </row>
  </sheetData>
  <mergeCells count="11">
    <mergeCell ref="D15:F15"/>
    <mergeCell ref="B1:D1"/>
    <mergeCell ref="B2:D2"/>
    <mergeCell ref="B4:C4"/>
    <mergeCell ref="D4:E4"/>
    <mergeCell ref="B5:C5"/>
    <mergeCell ref="D5:E5"/>
    <mergeCell ref="D12:F12"/>
    <mergeCell ref="D13:F13"/>
    <mergeCell ref="D14:F14"/>
    <mergeCell ref="E10:F10"/>
  </mergeCells>
  <conditionalFormatting sqref="F1:F3 F8">
    <cfRule type="expression" dxfId="14" priority="6">
      <formula>$F1="VALOR INCONSISTENTE"</formula>
    </cfRule>
  </conditionalFormatting>
  <conditionalFormatting sqref="A9:J29">
    <cfRule type="expression" dxfId="13"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 priority="4">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8D8C0-5493-4727-BCE6-FC5AA74D6437}">
  <sheetPr codeName="Planilha45">
    <pageSetUpPr fitToPage="1"/>
  </sheetPr>
  <dimension ref="A1:S19"/>
  <sheetViews>
    <sheetView showGridLines="0" zoomScale="80" zoomScaleNormal="80" workbookViewId="0">
      <pane ySplit="2" topLeftCell="A12" activePane="bottomLeft" state="frozen"/>
      <selection pane="bottomLeft" activeCell="A19" sqref="A19:XFD1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5" t="s">
        <v>175</v>
      </c>
      <c r="C1" s="126"/>
      <c r="D1" s="127"/>
      <c r="E1" s="9"/>
      <c r="F1" s="2"/>
      <c r="G1" s="1"/>
      <c r="H1" s="2"/>
      <c r="I1" s="2"/>
      <c r="J1" s="2"/>
      <c r="K1" s="3"/>
      <c r="M1" s="3"/>
      <c r="N1" s="3"/>
    </row>
    <row r="2" spans="1:19" s="26" customFormat="1" ht="27" customHeight="1" x14ac:dyDescent="0.25">
      <c r="A2" s="70" t="s">
        <v>1</v>
      </c>
      <c r="B2" s="128" t="s">
        <v>179</v>
      </c>
      <c r="C2" s="129"/>
      <c r="D2" s="130"/>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1" t="s">
        <v>159</v>
      </c>
      <c r="C4" s="131"/>
      <c r="D4" s="131" t="s">
        <v>160</v>
      </c>
      <c r="E4" s="131"/>
      <c r="F4" s="7"/>
      <c r="H4" s="7"/>
      <c r="I4" s="7"/>
      <c r="J4" s="2"/>
      <c r="Q4" s="5"/>
      <c r="R4" s="5"/>
      <c r="S4" s="5"/>
    </row>
    <row r="5" spans="1:19" ht="25.15" customHeight="1" x14ac:dyDescent="0.25">
      <c r="A5" s="87">
        <f>IFERROR(AVERAGE(B7:B1048576),0)</f>
        <v>690.13</v>
      </c>
      <c r="B5" s="132">
        <f>IFERROR(MEDIAN(B7:B1048576),0)</f>
        <v>750</v>
      </c>
      <c r="C5" s="132"/>
      <c r="D5" s="132">
        <f>IFERROR(AVERAGEIFS(B7:B1048576,B7:B1048576,"&lt;"&amp;(A5+IFERROR(_xlfn.STDEV.S(B7:B1048576),0)),B7:B1048576,"&gt;"&amp;(A5-IFERROR(_xlfn.STDEV.S(B7:B1048576),0))),0)</f>
        <v>665.22749999999996</v>
      </c>
      <c r="E5" s="132"/>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203</v>
      </c>
      <c r="B9" s="51">
        <v>390</v>
      </c>
      <c r="C9" s="41" t="s">
        <v>188</v>
      </c>
      <c r="D9" s="41" t="s">
        <v>189</v>
      </c>
      <c r="E9" s="42" t="s">
        <v>204</v>
      </c>
      <c r="F9" s="40">
        <v>45481</v>
      </c>
      <c r="G9" s="69" t="s">
        <v>205</v>
      </c>
      <c r="H9" s="41">
        <v>4340</v>
      </c>
      <c r="I9" s="41">
        <v>2024</v>
      </c>
      <c r="J9" s="43" t="s">
        <v>190</v>
      </c>
      <c r="L9" s="38"/>
      <c r="M9" s="30"/>
      <c r="N9" s="30"/>
      <c r="Q9" s="31"/>
      <c r="R9" s="31"/>
      <c r="S9" s="31"/>
    </row>
    <row r="10" spans="1:19" s="29" customFormat="1" ht="52.5" customHeight="1" x14ac:dyDescent="0.3">
      <c r="A10" s="36" t="s">
        <v>206</v>
      </c>
      <c r="B10" s="51">
        <v>890</v>
      </c>
      <c r="C10" s="41" t="s">
        <v>188</v>
      </c>
      <c r="D10" s="41" t="s">
        <v>189</v>
      </c>
      <c r="E10" s="42" t="s">
        <v>207</v>
      </c>
      <c r="F10" s="40">
        <v>45476</v>
      </c>
      <c r="G10" s="69" t="s">
        <v>208</v>
      </c>
      <c r="H10" s="41">
        <v>4398</v>
      </c>
      <c r="I10" s="41">
        <v>2024</v>
      </c>
      <c r="J10" s="43" t="s">
        <v>190</v>
      </c>
      <c r="L10" s="38"/>
      <c r="M10" s="30"/>
      <c r="N10" s="30"/>
      <c r="Q10" s="31"/>
      <c r="R10" s="31"/>
      <c r="S10" s="31"/>
    </row>
    <row r="11" spans="1:19" s="29" customFormat="1" ht="52.5" customHeight="1" x14ac:dyDescent="0.3">
      <c r="A11" s="36" t="s">
        <v>206</v>
      </c>
      <c r="B11" s="51">
        <v>890</v>
      </c>
      <c r="C11" s="41" t="s">
        <v>188</v>
      </c>
      <c r="D11" s="41" t="s">
        <v>189</v>
      </c>
      <c r="E11" s="42" t="s">
        <v>207</v>
      </c>
      <c r="F11" s="40">
        <v>45476</v>
      </c>
      <c r="G11" s="69" t="s">
        <v>208</v>
      </c>
      <c r="H11" s="41">
        <v>4396</v>
      </c>
      <c r="I11" s="41">
        <v>2024</v>
      </c>
      <c r="J11" s="43" t="s">
        <v>190</v>
      </c>
      <c r="L11" s="38"/>
      <c r="M11" s="30"/>
      <c r="N11" s="30"/>
      <c r="Q11" s="31"/>
      <c r="R11" s="31"/>
      <c r="S11" s="31"/>
    </row>
    <row r="12" spans="1:19" s="65" customFormat="1" ht="40.15" customHeight="1" x14ac:dyDescent="0.3">
      <c r="A12" s="78" t="s">
        <v>9</v>
      </c>
      <c r="B12" s="79"/>
      <c r="C12" s="79"/>
      <c r="D12" s="80"/>
      <c r="E12" s="80"/>
      <c r="F12" s="81"/>
      <c r="G12" s="64"/>
      <c r="H12" s="64"/>
      <c r="I12" s="64"/>
      <c r="J12" s="64"/>
      <c r="L12" s="82"/>
      <c r="Q12" s="66"/>
      <c r="R12" s="66"/>
      <c r="S12" s="66"/>
    </row>
    <row r="13" spans="1:19" s="61" customFormat="1" ht="34.9" customHeight="1" x14ac:dyDescent="0.25">
      <c r="A13" s="58" t="s">
        <v>165</v>
      </c>
      <c r="B13" s="60" t="s">
        <v>4</v>
      </c>
      <c r="C13" s="59" t="s">
        <v>164</v>
      </c>
      <c r="D13" s="60" t="s">
        <v>152</v>
      </c>
      <c r="E13" s="121" t="s">
        <v>21</v>
      </c>
      <c r="F13" s="122"/>
      <c r="G13" s="68"/>
      <c r="H13" s="68"/>
      <c r="I13" s="68"/>
      <c r="J13" s="68"/>
      <c r="M13" s="62"/>
      <c r="N13" s="62"/>
      <c r="Q13" s="63"/>
      <c r="R13" s="63"/>
      <c r="S13" s="63"/>
    </row>
    <row r="14" spans="1:19" s="33" customFormat="1" ht="54" customHeight="1" x14ac:dyDescent="0.35">
      <c r="A14" s="36" t="s">
        <v>239</v>
      </c>
      <c r="B14" s="51">
        <v>510.91</v>
      </c>
      <c r="C14" s="67" t="s">
        <v>225</v>
      </c>
      <c r="D14" s="77" t="s">
        <v>222</v>
      </c>
      <c r="E14" s="123" t="s">
        <v>240</v>
      </c>
      <c r="F14" s="124"/>
      <c r="G14" s="32"/>
      <c r="H14" s="32"/>
      <c r="I14" s="32"/>
      <c r="J14" s="32"/>
      <c r="L14" s="75"/>
      <c r="M14" s="35"/>
      <c r="N14" s="35"/>
      <c r="Q14" s="34"/>
      <c r="R14" s="34"/>
      <c r="S14" s="34"/>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11</v>
      </c>
      <c r="B16" s="74" t="s">
        <v>4</v>
      </c>
      <c r="C16" s="74" t="s">
        <v>12</v>
      </c>
      <c r="D16" s="136" t="s">
        <v>13</v>
      </c>
      <c r="E16" s="136"/>
      <c r="F16" s="137"/>
      <c r="G16" s="37"/>
      <c r="H16" s="37"/>
      <c r="I16" s="37"/>
      <c r="J16" s="37"/>
      <c r="L16" s="38"/>
      <c r="M16" s="30"/>
      <c r="N16" s="30"/>
      <c r="Q16" s="31"/>
      <c r="R16" s="31"/>
      <c r="S16" s="31"/>
    </row>
    <row r="17" spans="1:19" s="29" customFormat="1" ht="54" customHeight="1" x14ac:dyDescent="0.3">
      <c r="A17" s="39" t="s">
        <v>243</v>
      </c>
      <c r="B17" s="51">
        <v>750</v>
      </c>
      <c r="C17" s="52">
        <v>45553</v>
      </c>
      <c r="D17" s="133" t="s">
        <v>241</v>
      </c>
      <c r="E17" s="134"/>
      <c r="F17" s="135"/>
      <c r="G17" s="37"/>
      <c r="H17" s="37"/>
      <c r="I17" s="37"/>
      <c r="J17" s="37"/>
      <c r="L17" s="38"/>
      <c r="M17" s="30"/>
      <c r="N17" s="30"/>
      <c r="Q17" s="31"/>
      <c r="R17" s="31"/>
      <c r="S17" s="31"/>
    </row>
    <row r="18" spans="1:19" s="29" customFormat="1" ht="54" customHeight="1" x14ac:dyDescent="0.3">
      <c r="A18" s="39" t="s">
        <v>244</v>
      </c>
      <c r="B18" s="51">
        <v>800</v>
      </c>
      <c r="C18" s="52">
        <v>45553</v>
      </c>
      <c r="D18" s="133" t="s">
        <v>241</v>
      </c>
      <c r="E18" s="134"/>
      <c r="F18" s="135"/>
      <c r="G18" s="37"/>
      <c r="H18" s="37"/>
      <c r="I18" s="37"/>
      <c r="J18" s="37"/>
      <c r="L18" s="38"/>
      <c r="M18" s="30"/>
      <c r="N18" s="30"/>
      <c r="Q18" s="31"/>
      <c r="R18" s="31"/>
      <c r="S18" s="31"/>
    </row>
    <row r="19" spans="1:19" ht="42.75" customHeight="1" x14ac:dyDescent="0.25">
      <c r="A19" s="39" t="s">
        <v>249</v>
      </c>
      <c r="B19" s="51">
        <v>600</v>
      </c>
      <c r="C19" s="52">
        <v>45552</v>
      </c>
      <c r="D19" s="133" t="s">
        <v>241</v>
      </c>
      <c r="E19" s="134"/>
      <c r="F19" s="135"/>
    </row>
  </sheetData>
  <mergeCells count="12">
    <mergeCell ref="D19:F19"/>
    <mergeCell ref="B1:D1"/>
    <mergeCell ref="B2:D2"/>
    <mergeCell ref="B4:C4"/>
    <mergeCell ref="D4:E4"/>
    <mergeCell ref="B5:C5"/>
    <mergeCell ref="D5:E5"/>
    <mergeCell ref="D16:F16"/>
    <mergeCell ref="D17:F17"/>
    <mergeCell ref="D18:F18"/>
    <mergeCell ref="E13:F13"/>
    <mergeCell ref="E14:F14"/>
  </mergeCells>
  <conditionalFormatting sqref="F1:F3 F8:F11">
    <cfRule type="expression" dxfId="11" priority="6">
      <formula>$F1="VALOR INCONSISTENTE"</formula>
    </cfRule>
  </conditionalFormatting>
  <conditionalFormatting sqref="A9:J33">
    <cfRule type="expression" dxfId="10"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 priority="4">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48F34-901B-4162-AF5F-F2CB87D3ED97}">
  <sheetPr codeName="Planilha46">
    <pageSetUpPr fitToPage="1"/>
  </sheetPr>
  <dimension ref="A1:S19"/>
  <sheetViews>
    <sheetView showGridLines="0" zoomScale="80" zoomScaleNormal="80" workbookViewId="0">
      <pane ySplit="2" topLeftCell="A15" activePane="bottomLeft" state="frozen"/>
      <selection pane="bottomLeft" activeCell="A19" sqref="A19:XFD1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5" t="s">
        <v>176</v>
      </c>
      <c r="C1" s="126"/>
      <c r="D1" s="127"/>
      <c r="E1" s="9"/>
      <c r="F1" s="2"/>
      <c r="G1" s="1"/>
      <c r="H1" s="2"/>
      <c r="I1" s="2"/>
      <c r="J1" s="2"/>
      <c r="K1" s="3"/>
      <c r="M1" s="3"/>
      <c r="N1" s="3"/>
    </row>
    <row r="2" spans="1:19" s="26" customFormat="1" ht="27" customHeight="1" x14ac:dyDescent="0.25">
      <c r="A2" s="70" t="s">
        <v>1</v>
      </c>
      <c r="B2" s="128" t="s">
        <v>179</v>
      </c>
      <c r="C2" s="129"/>
      <c r="D2" s="130"/>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1" t="s">
        <v>159</v>
      </c>
      <c r="C4" s="131"/>
      <c r="D4" s="131" t="s">
        <v>160</v>
      </c>
      <c r="E4" s="131"/>
      <c r="F4" s="7"/>
      <c r="H4" s="7"/>
      <c r="I4" s="7"/>
      <c r="J4" s="2"/>
      <c r="Q4" s="5"/>
      <c r="R4" s="5"/>
      <c r="S4" s="5"/>
    </row>
    <row r="5" spans="1:19" ht="25.15" customHeight="1" x14ac:dyDescent="0.25">
      <c r="A5" s="87">
        <f>IFERROR(AVERAGE(B7:B1048576),0)</f>
        <v>2336.0771428571429</v>
      </c>
      <c r="B5" s="132">
        <f>IFERROR(MEDIAN(B7:B1048576),0)</f>
        <v>2200</v>
      </c>
      <c r="C5" s="132"/>
      <c r="D5" s="132">
        <f>IFERROR(AVERAGEIFS(B7:B1048576,B7:B1048576,"&lt;"&amp;(A5+IFERROR(_xlfn.STDEV.S(B7:B1048576),0)),B7:B1048576,"&gt;"&amp;(A5-IFERROR(_xlfn.STDEV.S(B7:B1048576),0))),0)</f>
        <v>2082.2080000000001</v>
      </c>
      <c r="E5" s="132"/>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209</v>
      </c>
      <c r="B9" s="51">
        <v>2941.5</v>
      </c>
      <c r="C9" s="41" t="s">
        <v>188</v>
      </c>
      <c r="D9" s="41" t="s">
        <v>189</v>
      </c>
      <c r="E9" s="42" t="s">
        <v>210</v>
      </c>
      <c r="F9" s="40">
        <v>45498</v>
      </c>
      <c r="G9" s="69" t="s">
        <v>211</v>
      </c>
      <c r="H9" s="41">
        <v>1761</v>
      </c>
      <c r="I9" s="41">
        <v>2024</v>
      </c>
      <c r="J9" s="43" t="s">
        <v>190</v>
      </c>
      <c r="L9" s="38"/>
      <c r="M9" s="30"/>
      <c r="N9" s="30"/>
      <c r="Q9" s="31"/>
      <c r="R9" s="31"/>
      <c r="S9" s="31"/>
    </row>
    <row r="10" spans="1:19" s="29" customFormat="1" ht="52.5" customHeight="1" x14ac:dyDescent="0.3">
      <c r="A10" s="36" t="s">
        <v>212</v>
      </c>
      <c r="B10" s="51">
        <v>1883.34</v>
      </c>
      <c r="C10" s="41" t="s">
        <v>194</v>
      </c>
      <c r="D10" s="41" t="s">
        <v>189</v>
      </c>
      <c r="E10" s="42" t="s">
        <v>213</v>
      </c>
      <c r="F10" s="40">
        <v>45503</v>
      </c>
      <c r="G10" s="69" t="s">
        <v>214</v>
      </c>
      <c r="H10" s="41">
        <v>947</v>
      </c>
      <c r="I10" s="41">
        <v>2024</v>
      </c>
      <c r="J10" s="43" t="s">
        <v>190</v>
      </c>
      <c r="L10" s="38"/>
      <c r="M10" s="30"/>
      <c r="N10" s="30"/>
      <c r="Q10" s="31"/>
      <c r="R10" s="31"/>
      <c r="S10" s="31"/>
    </row>
    <row r="11" spans="1:19" s="29" customFormat="1" ht="52.5" customHeight="1" x14ac:dyDescent="0.3">
      <c r="A11" s="36" t="s">
        <v>212</v>
      </c>
      <c r="B11" s="51">
        <v>1900</v>
      </c>
      <c r="C11" s="41" t="s">
        <v>194</v>
      </c>
      <c r="D11" s="41" t="s">
        <v>189</v>
      </c>
      <c r="E11" s="42" t="s">
        <v>213</v>
      </c>
      <c r="F11" s="40">
        <v>45503</v>
      </c>
      <c r="G11" s="69" t="s">
        <v>215</v>
      </c>
      <c r="H11" s="41">
        <v>953</v>
      </c>
      <c r="I11" s="41">
        <v>2024</v>
      </c>
      <c r="J11" s="43" t="s">
        <v>190</v>
      </c>
      <c r="L11" s="38"/>
      <c r="M11" s="30"/>
      <c r="N11" s="30"/>
      <c r="Q11" s="31"/>
      <c r="R11" s="31"/>
      <c r="S11" s="31"/>
    </row>
    <row r="12" spans="1:19" s="29" customFormat="1" ht="52.5" customHeight="1" x14ac:dyDescent="0.3">
      <c r="A12" s="36" t="s">
        <v>212</v>
      </c>
      <c r="B12" s="51">
        <v>1900</v>
      </c>
      <c r="C12" s="41" t="s">
        <v>194</v>
      </c>
      <c r="D12" s="41" t="s">
        <v>189</v>
      </c>
      <c r="E12" s="42" t="s">
        <v>213</v>
      </c>
      <c r="F12" s="40">
        <v>45503</v>
      </c>
      <c r="G12" s="69" t="s">
        <v>215</v>
      </c>
      <c r="H12" s="41">
        <v>950</v>
      </c>
      <c r="I12" s="41">
        <v>2024</v>
      </c>
      <c r="J12" s="43" t="s">
        <v>190</v>
      </c>
      <c r="L12" s="38"/>
      <c r="M12" s="30"/>
      <c r="N12" s="30"/>
      <c r="Q12" s="31"/>
      <c r="R12" s="31"/>
      <c r="S12" s="31"/>
    </row>
    <row r="13" spans="1:19" s="65" customFormat="1" ht="40.15" customHeight="1" x14ac:dyDescent="0.3">
      <c r="A13" s="78" t="s">
        <v>9</v>
      </c>
      <c r="B13" s="79"/>
      <c r="C13" s="79"/>
      <c r="D13" s="80"/>
      <c r="E13" s="80"/>
      <c r="F13" s="81"/>
      <c r="G13" s="64"/>
      <c r="H13" s="64"/>
      <c r="I13" s="64"/>
      <c r="J13" s="64"/>
      <c r="L13" s="82"/>
      <c r="Q13" s="66"/>
      <c r="R13" s="66"/>
      <c r="S13" s="66"/>
    </row>
    <row r="14" spans="1:19" s="61" customFormat="1" ht="34.9" customHeight="1" x14ac:dyDescent="0.25">
      <c r="A14" s="58" t="s">
        <v>165</v>
      </c>
      <c r="B14" s="60" t="s">
        <v>4</v>
      </c>
      <c r="C14" s="59" t="s">
        <v>164</v>
      </c>
      <c r="D14" s="60" t="s">
        <v>152</v>
      </c>
      <c r="E14" s="121" t="s">
        <v>21</v>
      </c>
      <c r="F14" s="122"/>
      <c r="G14" s="68"/>
      <c r="H14" s="68"/>
      <c r="I14" s="68"/>
      <c r="J14" s="68"/>
      <c r="M14" s="62"/>
      <c r="N14" s="62"/>
      <c r="Q14" s="63"/>
      <c r="R14" s="63"/>
      <c r="S14" s="63"/>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11</v>
      </c>
      <c r="B16" s="74" t="s">
        <v>4</v>
      </c>
      <c r="C16" s="74" t="s">
        <v>12</v>
      </c>
      <c r="D16" s="136" t="s">
        <v>13</v>
      </c>
      <c r="E16" s="136"/>
      <c r="F16" s="137"/>
      <c r="G16" s="37"/>
      <c r="H16" s="37"/>
      <c r="I16" s="37"/>
      <c r="J16" s="37"/>
      <c r="L16" s="38"/>
      <c r="M16" s="30"/>
      <c r="N16" s="30"/>
      <c r="Q16" s="31"/>
      <c r="R16" s="31"/>
      <c r="S16" s="31"/>
    </row>
    <row r="17" spans="1:19" s="29" customFormat="1" ht="54" customHeight="1" x14ac:dyDescent="0.3">
      <c r="A17" s="39" t="s">
        <v>243</v>
      </c>
      <c r="B17" s="51">
        <v>3000</v>
      </c>
      <c r="C17" s="52">
        <v>45553</v>
      </c>
      <c r="D17" s="133" t="s">
        <v>241</v>
      </c>
      <c r="E17" s="134"/>
      <c r="F17" s="135"/>
      <c r="G17" s="37"/>
      <c r="H17" s="37"/>
      <c r="I17" s="37"/>
      <c r="J17" s="37"/>
      <c r="L17" s="38"/>
      <c r="M17" s="30"/>
      <c r="N17" s="30"/>
      <c r="Q17" s="31"/>
      <c r="R17" s="31"/>
      <c r="S17" s="31"/>
    </row>
    <row r="18" spans="1:19" s="29" customFormat="1" ht="54" customHeight="1" x14ac:dyDescent="0.3">
      <c r="A18" s="39" t="s">
        <v>244</v>
      </c>
      <c r="B18" s="51">
        <v>2527.6999999999998</v>
      </c>
      <c r="C18" s="52">
        <v>45553</v>
      </c>
      <c r="D18" s="133" t="s">
        <v>241</v>
      </c>
      <c r="E18" s="134"/>
      <c r="F18" s="135"/>
      <c r="G18" s="37"/>
      <c r="H18" s="37"/>
      <c r="I18" s="37"/>
      <c r="J18" s="37"/>
      <c r="L18" s="38"/>
      <c r="M18" s="30"/>
      <c r="N18" s="30"/>
      <c r="Q18" s="31"/>
      <c r="R18" s="31"/>
      <c r="S18" s="31"/>
    </row>
    <row r="19" spans="1:19" ht="42" customHeight="1" x14ac:dyDescent="0.25">
      <c r="A19" s="39" t="s">
        <v>250</v>
      </c>
      <c r="B19" s="51">
        <v>2200</v>
      </c>
      <c r="C19" s="52">
        <v>45552</v>
      </c>
      <c r="D19" s="133" t="s">
        <v>241</v>
      </c>
      <c r="E19" s="134"/>
      <c r="F19" s="135"/>
    </row>
  </sheetData>
  <mergeCells count="11">
    <mergeCell ref="D19:F19"/>
    <mergeCell ref="B1:D1"/>
    <mergeCell ref="B2:D2"/>
    <mergeCell ref="B4:C4"/>
    <mergeCell ref="D4:E4"/>
    <mergeCell ref="B5:C5"/>
    <mergeCell ref="D5:E5"/>
    <mergeCell ref="D16:F16"/>
    <mergeCell ref="D17:F17"/>
    <mergeCell ref="D18:F18"/>
    <mergeCell ref="E14:F14"/>
  </mergeCells>
  <conditionalFormatting sqref="F1:F3 F8:F12">
    <cfRule type="expression" dxfId="8" priority="6">
      <formula>$F1="VALOR INCONSISTENTE"</formula>
    </cfRule>
  </conditionalFormatting>
  <conditionalFormatting sqref="A9:J33">
    <cfRule type="expression" dxfId="7"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 priority="4">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BF564-FA7E-4CD6-A9D5-DA3131DA4DD0}">
  <sheetPr codeName="Planilha47">
    <pageSetUpPr fitToPage="1"/>
  </sheetPr>
  <dimension ref="A1:S16"/>
  <sheetViews>
    <sheetView showGridLines="0" zoomScale="80" zoomScaleNormal="80" workbookViewId="0">
      <pane ySplit="2" topLeftCell="A9" activePane="bottomLeft" state="frozen"/>
      <selection pane="bottomLeft" activeCell="A17" sqref="A17"/>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5" t="s">
        <v>177</v>
      </c>
      <c r="C1" s="126"/>
      <c r="D1" s="127"/>
      <c r="E1" s="9"/>
      <c r="F1" s="2"/>
      <c r="G1" s="1"/>
      <c r="H1" s="2"/>
      <c r="I1" s="2"/>
      <c r="J1" s="2"/>
      <c r="K1" s="3"/>
      <c r="M1" s="3"/>
      <c r="N1" s="3"/>
    </row>
    <row r="2" spans="1:19" s="26" customFormat="1" ht="27" customHeight="1" x14ac:dyDescent="0.25">
      <c r="A2" s="70" t="s">
        <v>1</v>
      </c>
      <c r="B2" s="128" t="s">
        <v>179</v>
      </c>
      <c r="C2" s="129"/>
      <c r="D2" s="130"/>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1" t="s">
        <v>159</v>
      </c>
      <c r="C4" s="131"/>
      <c r="D4" s="131" t="s">
        <v>160</v>
      </c>
      <c r="E4" s="131"/>
      <c r="F4" s="7"/>
      <c r="H4" s="7"/>
      <c r="I4" s="7"/>
      <c r="J4" s="2"/>
      <c r="Q4" s="5"/>
      <c r="R4" s="5"/>
      <c r="S4" s="5"/>
    </row>
    <row r="5" spans="1:19" ht="25.15" customHeight="1" x14ac:dyDescent="0.25">
      <c r="A5" s="87">
        <f>IFERROR(AVERAGE(B7:B1048576),0)</f>
        <v>688.75</v>
      </c>
      <c r="B5" s="132">
        <f>IFERROR(MEDIAN(B7:B1048576),0)</f>
        <v>602.5</v>
      </c>
      <c r="C5" s="132"/>
      <c r="D5" s="132">
        <f>IFERROR(AVERAGEIFS(B7:B1048576,B7:B1048576,"&lt;"&amp;(A5+IFERROR(_xlfn.STDEV.S(B7:B1048576),0)),B7:B1048576,"&gt;"&amp;(A5-IFERROR(_xlfn.STDEV.S(B7:B1048576),0))),0)</f>
        <v>585</v>
      </c>
      <c r="E5" s="132"/>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216</v>
      </c>
      <c r="B9" s="51">
        <v>1000</v>
      </c>
      <c r="C9" s="41" t="s">
        <v>179</v>
      </c>
      <c r="D9" s="41" t="s">
        <v>180</v>
      </c>
      <c r="E9" s="42" t="s">
        <v>183</v>
      </c>
      <c r="F9" s="40">
        <v>45390</v>
      </c>
      <c r="G9" s="69" t="s">
        <v>217</v>
      </c>
      <c r="H9" s="41">
        <v>13</v>
      </c>
      <c r="I9" s="41">
        <v>2024</v>
      </c>
      <c r="J9" s="43" t="s">
        <v>182</v>
      </c>
      <c r="L9" s="38"/>
      <c r="M9" s="30"/>
      <c r="N9" s="30"/>
      <c r="Q9" s="31"/>
      <c r="R9" s="31"/>
      <c r="S9" s="31"/>
    </row>
    <row r="10" spans="1:19" s="65" customFormat="1" ht="40.15" customHeight="1" x14ac:dyDescent="0.3">
      <c r="A10" s="78" t="s">
        <v>9</v>
      </c>
      <c r="B10" s="79"/>
      <c r="C10" s="79"/>
      <c r="D10" s="80"/>
      <c r="E10" s="80"/>
      <c r="F10" s="81"/>
      <c r="G10" s="64"/>
      <c r="H10" s="64"/>
      <c r="I10" s="64"/>
      <c r="J10" s="64"/>
      <c r="L10" s="82"/>
      <c r="Q10" s="66"/>
      <c r="R10" s="66"/>
      <c r="S10" s="66"/>
    </row>
    <row r="11" spans="1:19" s="61" customFormat="1" ht="34.9" customHeight="1" x14ac:dyDescent="0.25">
      <c r="A11" s="58" t="s">
        <v>165</v>
      </c>
      <c r="B11" s="60" t="s">
        <v>4</v>
      </c>
      <c r="C11" s="59" t="s">
        <v>164</v>
      </c>
      <c r="D11" s="60" t="s">
        <v>152</v>
      </c>
      <c r="E11" s="121" t="s">
        <v>21</v>
      </c>
      <c r="F11" s="122"/>
      <c r="G11" s="68"/>
      <c r="H11" s="68"/>
      <c r="I11" s="68"/>
      <c r="J11" s="68"/>
      <c r="M11" s="62"/>
      <c r="N11" s="62"/>
      <c r="Q11" s="63"/>
      <c r="R11" s="63"/>
      <c r="S11" s="63"/>
    </row>
    <row r="12" spans="1:19" ht="40.15" customHeight="1" x14ac:dyDescent="0.25">
      <c r="A12" s="72" t="s">
        <v>10</v>
      </c>
      <c r="B12" s="8"/>
      <c r="C12" s="71"/>
      <c r="D12" s="44"/>
      <c r="E12" s="45"/>
      <c r="F12" s="46"/>
      <c r="G12" s="6"/>
      <c r="H12" s="6"/>
      <c r="I12" s="6"/>
      <c r="J12" s="6"/>
      <c r="L12" s="4"/>
      <c r="M12" s="3"/>
      <c r="N12" s="3"/>
      <c r="Q12" s="5"/>
      <c r="R12" s="5"/>
      <c r="S12" s="5"/>
    </row>
    <row r="13" spans="1:19" s="29" customFormat="1" ht="34.9" customHeight="1" x14ac:dyDescent="0.3">
      <c r="A13" s="73" t="s">
        <v>11</v>
      </c>
      <c r="B13" s="74" t="s">
        <v>4</v>
      </c>
      <c r="C13" s="74" t="s">
        <v>12</v>
      </c>
      <c r="D13" s="136" t="s">
        <v>13</v>
      </c>
      <c r="E13" s="136"/>
      <c r="F13" s="137"/>
      <c r="G13" s="37"/>
      <c r="H13" s="37"/>
      <c r="I13" s="37"/>
      <c r="J13" s="37"/>
      <c r="L13" s="38"/>
      <c r="M13" s="30"/>
      <c r="N13" s="30"/>
      <c r="Q13" s="31"/>
      <c r="R13" s="31"/>
      <c r="S13" s="31"/>
    </row>
    <row r="14" spans="1:19" s="29" customFormat="1" ht="54" customHeight="1" x14ac:dyDescent="0.3">
      <c r="A14" s="39" t="s">
        <v>243</v>
      </c>
      <c r="B14" s="51">
        <v>600</v>
      </c>
      <c r="C14" s="52">
        <v>45553</v>
      </c>
      <c r="D14" s="133" t="s">
        <v>241</v>
      </c>
      <c r="E14" s="134"/>
      <c r="F14" s="135"/>
      <c r="G14" s="37"/>
      <c r="H14" s="37"/>
      <c r="I14" s="37"/>
      <c r="J14" s="37"/>
      <c r="L14" s="38"/>
      <c r="M14" s="30"/>
      <c r="N14" s="30"/>
      <c r="Q14" s="31"/>
      <c r="R14" s="31"/>
      <c r="S14" s="31"/>
    </row>
    <row r="15" spans="1:19" s="29" customFormat="1" ht="54" customHeight="1" x14ac:dyDescent="0.3">
      <c r="A15" s="39" t="s">
        <v>244</v>
      </c>
      <c r="B15" s="51">
        <v>605</v>
      </c>
      <c r="C15" s="52">
        <v>45553</v>
      </c>
      <c r="D15" s="133" t="s">
        <v>241</v>
      </c>
      <c r="E15" s="134"/>
      <c r="F15" s="135"/>
      <c r="G15" s="37"/>
      <c r="H15" s="37"/>
      <c r="I15" s="37"/>
      <c r="J15" s="37"/>
      <c r="L15" s="38"/>
      <c r="M15" s="30"/>
      <c r="N15" s="30"/>
      <c r="Q15" s="31"/>
      <c r="R15" s="31"/>
      <c r="S15" s="31"/>
    </row>
    <row r="16" spans="1:19" s="29" customFormat="1" ht="54" customHeight="1" x14ac:dyDescent="0.3">
      <c r="A16" s="39" t="s">
        <v>245</v>
      </c>
      <c r="B16" s="51">
        <v>550</v>
      </c>
      <c r="C16" s="52">
        <v>45552</v>
      </c>
      <c r="D16" s="133" t="s">
        <v>241</v>
      </c>
      <c r="E16" s="134"/>
      <c r="F16" s="135"/>
      <c r="G16" s="37"/>
      <c r="H16" s="37"/>
      <c r="I16" s="37"/>
      <c r="J16" s="37"/>
      <c r="L16" s="38"/>
      <c r="M16" s="30"/>
      <c r="N16" s="30"/>
      <c r="Q16" s="31"/>
      <c r="R16" s="31"/>
      <c r="S16" s="31"/>
    </row>
  </sheetData>
  <mergeCells count="11">
    <mergeCell ref="D13:F13"/>
    <mergeCell ref="D14:F14"/>
    <mergeCell ref="D15:F15"/>
    <mergeCell ref="D16:F16"/>
    <mergeCell ref="E11:F11"/>
    <mergeCell ref="B1:D1"/>
    <mergeCell ref="B2:D2"/>
    <mergeCell ref="B4:C4"/>
    <mergeCell ref="D4:E4"/>
    <mergeCell ref="B5:C5"/>
    <mergeCell ref="D5:E5"/>
  </mergeCells>
  <conditionalFormatting sqref="F1:F3 F8:F9">
    <cfRule type="expression" dxfId="5" priority="6">
      <formula>$F1="VALOR INCONSISTENTE"</formula>
    </cfRule>
  </conditionalFormatting>
  <conditionalFormatting sqref="A9:J31">
    <cfRule type="expression" dxfId="4"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 priority="4">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2D381-DE58-4C62-A900-44009F352851}">
  <sheetPr codeName="Planilha48">
    <pageSetUpPr fitToPage="1"/>
  </sheetPr>
  <dimension ref="A1:S15"/>
  <sheetViews>
    <sheetView showGridLines="0" zoomScale="80" zoomScaleNormal="80" workbookViewId="0">
      <pane ySplit="2" topLeftCell="A12" activePane="bottomLeft" state="frozen"/>
      <selection pane="bottomLeft" activeCell="H14" sqref="H14"/>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5" t="s">
        <v>178</v>
      </c>
      <c r="C1" s="126"/>
      <c r="D1" s="127"/>
      <c r="E1" s="9"/>
      <c r="F1" s="2"/>
      <c r="G1" s="1"/>
      <c r="H1" s="2"/>
      <c r="I1" s="2"/>
      <c r="J1" s="2"/>
      <c r="K1" s="3"/>
      <c r="M1" s="3"/>
      <c r="N1" s="3"/>
    </row>
    <row r="2" spans="1:19" s="26" customFormat="1" ht="27" customHeight="1" x14ac:dyDescent="0.25">
      <c r="A2" s="70" t="s">
        <v>1</v>
      </c>
      <c r="B2" s="128" t="s">
        <v>179</v>
      </c>
      <c r="C2" s="129"/>
      <c r="D2" s="130"/>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1" t="s">
        <v>159</v>
      </c>
      <c r="C4" s="131"/>
      <c r="D4" s="131" t="s">
        <v>160</v>
      </c>
      <c r="E4" s="131"/>
      <c r="F4" s="7"/>
      <c r="H4" s="7"/>
      <c r="I4" s="7"/>
      <c r="J4" s="2"/>
      <c r="Q4" s="5"/>
      <c r="R4" s="5"/>
      <c r="S4" s="5"/>
    </row>
    <row r="5" spans="1:19" ht="25.15" customHeight="1" x14ac:dyDescent="0.25">
      <c r="A5" s="87">
        <f>IFERROR(AVERAGE(B7:B1048576),0)</f>
        <v>2720</v>
      </c>
      <c r="B5" s="132">
        <f>IFERROR(MEDIAN(B7:B1048576),0)</f>
        <v>2700</v>
      </c>
      <c r="C5" s="132"/>
      <c r="D5" s="132">
        <f>IFERROR(AVERAGEIFS(B7:B1048576,B7:B1048576,"&lt;"&amp;(A5+IFERROR(_xlfn.STDEV.S(B7:B1048576),0)),B7:B1048576,"&gt;"&amp;(A5-IFERROR(_xlfn.STDEV.S(B7:B1048576),0))),0)</f>
        <v>2650</v>
      </c>
      <c r="E5" s="132"/>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65" customFormat="1" ht="40.15" customHeight="1" x14ac:dyDescent="0.3">
      <c r="A9" s="78" t="s">
        <v>9</v>
      </c>
      <c r="B9" s="79"/>
      <c r="C9" s="79"/>
      <c r="D9" s="80"/>
      <c r="E9" s="80"/>
      <c r="F9" s="81"/>
      <c r="G9" s="64"/>
      <c r="H9" s="64"/>
      <c r="I9" s="64"/>
      <c r="J9" s="64"/>
      <c r="L9" s="82"/>
      <c r="Q9" s="66"/>
      <c r="R9" s="66"/>
      <c r="S9" s="66"/>
    </row>
    <row r="10" spans="1:19" s="61" customFormat="1" ht="34.9" customHeight="1" x14ac:dyDescent="0.25">
      <c r="A10" s="58" t="s">
        <v>165</v>
      </c>
      <c r="B10" s="60" t="s">
        <v>4</v>
      </c>
      <c r="C10" s="59" t="s">
        <v>164</v>
      </c>
      <c r="D10" s="60" t="s">
        <v>152</v>
      </c>
      <c r="E10" s="121" t="s">
        <v>21</v>
      </c>
      <c r="F10" s="122"/>
      <c r="G10" s="68"/>
      <c r="H10" s="68"/>
      <c r="I10" s="68"/>
      <c r="J10" s="68"/>
      <c r="M10" s="62"/>
      <c r="N10" s="62"/>
      <c r="Q10" s="63"/>
      <c r="R10" s="63"/>
      <c r="S10" s="63"/>
    </row>
    <row r="11" spans="1:19" ht="40.15" customHeight="1" x14ac:dyDescent="0.25">
      <c r="A11" s="72" t="s">
        <v>10</v>
      </c>
      <c r="B11" s="8"/>
      <c r="C11" s="71"/>
      <c r="D11" s="44"/>
      <c r="E11" s="45"/>
      <c r="F11" s="46"/>
      <c r="G11" s="6"/>
      <c r="H11" s="6"/>
      <c r="I11" s="6"/>
      <c r="J11" s="6"/>
      <c r="L11" s="4"/>
      <c r="M11" s="3"/>
      <c r="N11" s="3"/>
      <c r="Q11" s="5"/>
      <c r="R11" s="5"/>
      <c r="S11" s="5"/>
    </row>
    <row r="12" spans="1:19" s="29" customFormat="1" ht="34.9" customHeight="1" x14ac:dyDescent="0.3">
      <c r="A12" s="73" t="s">
        <v>11</v>
      </c>
      <c r="B12" s="74" t="s">
        <v>4</v>
      </c>
      <c r="C12" s="74" t="s">
        <v>12</v>
      </c>
      <c r="D12" s="136" t="s">
        <v>13</v>
      </c>
      <c r="E12" s="136"/>
      <c r="F12" s="137"/>
      <c r="G12" s="37"/>
      <c r="H12" s="37"/>
      <c r="I12" s="37"/>
      <c r="J12" s="37"/>
      <c r="L12" s="38"/>
      <c r="M12" s="30"/>
      <c r="N12" s="30"/>
      <c r="Q12" s="31"/>
      <c r="R12" s="31"/>
      <c r="S12" s="31"/>
    </row>
    <row r="13" spans="1:19" s="29" customFormat="1" ht="54" customHeight="1" x14ac:dyDescent="0.3">
      <c r="A13" s="39" t="s">
        <v>243</v>
      </c>
      <c r="B13" s="51">
        <v>2700</v>
      </c>
      <c r="C13" s="52">
        <v>45553</v>
      </c>
      <c r="D13" s="133" t="s">
        <v>241</v>
      </c>
      <c r="E13" s="134"/>
      <c r="F13" s="135"/>
      <c r="G13" s="37"/>
      <c r="H13" s="37"/>
      <c r="I13" s="37"/>
      <c r="J13" s="37"/>
      <c r="L13" s="38"/>
      <c r="M13" s="30"/>
      <c r="N13" s="30"/>
      <c r="Q13" s="31"/>
      <c r="R13" s="31"/>
      <c r="S13" s="31"/>
    </row>
    <row r="14" spans="1:19" s="29" customFormat="1" ht="54" customHeight="1" x14ac:dyDescent="0.3">
      <c r="A14" s="39" t="s">
        <v>244</v>
      </c>
      <c r="B14" s="51">
        <v>2860</v>
      </c>
      <c r="C14" s="52">
        <v>45553</v>
      </c>
      <c r="D14" s="133" t="s">
        <v>241</v>
      </c>
      <c r="E14" s="134"/>
      <c r="F14" s="135"/>
      <c r="G14" s="37"/>
      <c r="H14" s="37"/>
      <c r="I14" s="37"/>
      <c r="J14" s="37"/>
      <c r="L14" s="38"/>
      <c r="M14" s="30"/>
      <c r="N14" s="30"/>
      <c r="Q14" s="31"/>
      <c r="R14" s="31"/>
      <c r="S14" s="31"/>
    </row>
    <row r="15" spans="1:19" s="29" customFormat="1" ht="54" customHeight="1" x14ac:dyDescent="0.3">
      <c r="A15" s="39" t="s">
        <v>245</v>
      </c>
      <c r="B15" s="51">
        <v>2600</v>
      </c>
      <c r="C15" s="52">
        <v>45552</v>
      </c>
      <c r="D15" s="133" t="s">
        <v>241</v>
      </c>
      <c r="E15" s="134"/>
      <c r="F15" s="135"/>
      <c r="G15" s="37"/>
      <c r="H15" s="37"/>
      <c r="I15" s="37"/>
      <c r="J15" s="37"/>
      <c r="L15" s="38"/>
      <c r="M15" s="30"/>
      <c r="N15" s="30"/>
      <c r="Q15" s="31"/>
      <c r="R15" s="31"/>
      <c r="S15" s="31"/>
    </row>
  </sheetData>
  <mergeCells count="11">
    <mergeCell ref="D12:F12"/>
    <mergeCell ref="D13:F13"/>
    <mergeCell ref="D14:F14"/>
    <mergeCell ref="D15:F15"/>
    <mergeCell ref="E10:F10"/>
    <mergeCell ref="B1:D1"/>
    <mergeCell ref="B2:D2"/>
    <mergeCell ref="B4:C4"/>
    <mergeCell ref="D4:E4"/>
    <mergeCell ref="B5:C5"/>
    <mergeCell ref="D5:E5"/>
  </mergeCells>
  <conditionalFormatting sqref="F1:F3 F8">
    <cfRule type="expression" dxfId="2" priority="6">
      <formula>$F1="VALOR INCONSISTENTE"</formula>
    </cfRule>
  </conditionalFormatting>
  <conditionalFormatting sqref="A9:J30">
    <cfRule type="expression" dxfId="1"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0" priority="4">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151</v>
      </c>
    </row>
    <row r="24288" spans="1844:1844" x14ac:dyDescent="0.25">
      <c r="BRX24288" t="s">
        <v>81</v>
      </c>
    </row>
    <row r="79466" spans="11867:11867" x14ac:dyDescent="0.25">
      <c r="QNK79466" t="s">
        <v>72</v>
      </c>
    </row>
    <row r="95881" spans="13812:13812" x14ac:dyDescent="0.25">
      <c r="TKF95881" t="s">
        <v>96</v>
      </c>
    </row>
    <row r="113333" spans="214:214" x14ac:dyDescent="0.25">
      <c r="HF113333" t="s">
        <v>140</v>
      </c>
    </row>
    <row r="120283" spans="10134:10134" x14ac:dyDescent="0.25">
      <c r="NYT120283" t="s">
        <v>105</v>
      </c>
    </row>
    <row r="121754" spans="6161:6161" x14ac:dyDescent="0.25">
      <c r="IBY121754" t="s">
        <v>62</v>
      </c>
    </row>
    <row r="122485" spans="558:558" x14ac:dyDescent="0.25">
      <c r="UL122485" t="s">
        <v>40</v>
      </c>
    </row>
    <row r="135581" spans="14555:14555" x14ac:dyDescent="0.25">
      <c r="UMU135581" t="s">
        <v>41</v>
      </c>
    </row>
    <row r="161465" spans="2615:2615" x14ac:dyDescent="0.25">
      <c r="CVO161465" t="s">
        <v>77</v>
      </c>
    </row>
    <row r="168375" spans="8394:8394" x14ac:dyDescent="0.25">
      <c r="LJV168375" t="s">
        <v>104</v>
      </c>
    </row>
    <row r="168981" spans="6779:6779" x14ac:dyDescent="0.25">
      <c r="IZS168981" t="s">
        <v>34</v>
      </c>
    </row>
    <row r="174813" spans="7751:7751" x14ac:dyDescent="0.25">
      <c r="KLC174813" t="s">
        <v>18</v>
      </c>
    </row>
    <row r="182977" spans="10586:10586" x14ac:dyDescent="0.25">
      <c r="OQD182977" t="s">
        <v>28</v>
      </c>
    </row>
    <row r="183266" spans="4797:4797" x14ac:dyDescent="0.25">
      <c r="GBM183266" t="s">
        <v>98</v>
      </c>
    </row>
    <row r="187059" spans="12800:12800" x14ac:dyDescent="0.25">
      <c r="RXH187059" t="s">
        <v>68</v>
      </c>
    </row>
    <row r="201402" spans="14351:14351" x14ac:dyDescent="0.25">
      <c r="UEY201402" t="s">
        <v>16</v>
      </c>
    </row>
    <row r="204101" spans="435:435" x14ac:dyDescent="0.25">
      <c r="PS204101" t="s">
        <v>130</v>
      </c>
    </row>
    <row r="207956" spans="13603:13603" x14ac:dyDescent="0.25">
      <c r="TCE207956" t="s">
        <v>51</v>
      </c>
    </row>
    <row r="208967" spans="8275:8275" x14ac:dyDescent="0.25">
      <c r="LFG208967" t="s">
        <v>32</v>
      </c>
    </row>
    <row r="210856" spans="8802:8802" x14ac:dyDescent="0.25">
      <c r="LZN210856" t="s">
        <v>43</v>
      </c>
    </row>
    <row r="212137" spans="2342:2342" x14ac:dyDescent="0.25">
      <c r="CLB212137" t="s">
        <v>84</v>
      </c>
    </row>
    <row r="221935" spans="15876:15876" x14ac:dyDescent="0.25">
      <c r="WLP221935" t="s">
        <v>19</v>
      </c>
    </row>
    <row r="232839" spans="1228:1228" x14ac:dyDescent="0.25">
      <c r="AUF232839" t="s">
        <v>20</v>
      </c>
    </row>
    <row r="233143" spans="3284:3284" x14ac:dyDescent="0.25">
      <c r="DVH233143" t="s">
        <v>136</v>
      </c>
    </row>
    <row r="233724" spans="7398:7398" x14ac:dyDescent="0.25">
      <c r="JXN233724" t="s">
        <v>141</v>
      </c>
    </row>
    <row r="244974" spans="6350:6350" x14ac:dyDescent="0.25">
      <c r="IJF244974" t="s">
        <v>15</v>
      </c>
    </row>
    <row r="245502" spans="4179:4179" x14ac:dyDescent="0.25">
      <c r="FDS245502" t="s">
        <v>100</v>
      </c>
    </row>
    <row r="250967" spans="7857:7857" x14ac:dyDescent="0.25">
      <c r="KPE250967" t="s">
        <v>132</v>
      </c>
    </row>
    <row r="272430" spans="2838:2838" x14ac:dyDescent="0.25">
      <c r="DED272430" t="s">
        <v>73</v>
      </c>
    </row>
    <row r="286293" spans="12886:12886" x14ac:dyDescent="0.25">
      <c r="SAP286293" t="s">
        <v>30</v>
      </c>
    </row>
    <row r="309519" spans="2962:2962" x14ac:dyDescent="0.25">
      <c r="DIX309519" t="s">
        <v>54</v>
      </c>
    </row>
    <row r="322889" spans="7588:7588" x14ac:dyDescent="0.25">
      <c r="KEV322889" t="s">
        <v>95</v>
      </c>
    </row>
    <row r="323135" spans="13999:13999" x14ac:dyDescent="0.25">
      <c r="TRK323135" t="s">
        <v>26</v>
      </c>
    </row>
    <row r="337408" spans="9770:9770" x14ac:dyDescent="0.25">
      <c r="NKT337408" t="s">
        <v>139</v>
      </c>
    </row>
    <row r="344741" spans="11941:11941" x14ac:dyDescent="0.25">
      <c r="QQG344741" t="s">
        <v>90</v>
      </c>
    </row>
    <row r="364835" spans="3586:3586" x14ac:dyDescent="0.25">
      <c r="EGX364835" t="s">
        <v>42</v>
      </c>
    </row>
    <row r="373702" spans="11066:11066" x14ac:dyDescent="0.25">
      <c r="PIP373702" t="s">
        <v>39</v>
      </c>
    </row>
    <row r="375786" spans="5149:5149" x14ac:dyDescent="0.25">
      <c r="GPA375786" t="s">
        <v>71</v>
      </c>
    </row>
    <row r="376947" spans="2991:2991" x14ac:dyDescent="0.25">
      <c r="DKA376947" t="s">
        <v>94</v>
      </c>
    </row>
    <row r="392157" spans="11710:11710" x14ac:dyDescent="0.25">
      <c r="QHJ392157" t="s">
        <v>17</v>
      </c>
    </row>
    <row r="407751" spans="14284:14284" x14ac:dyDescent="0.25">
      <c r="UCJ407751" t="s">
        <v>75</v>
      </c>
    </row>
    <row r="430839" spans="2012:2012" x14ac:dyDescent="0.25">
      <c r="BYJ430839" t="s">
        <v>49</v>
      </c>
    </row>
    <row r="431366" spans="4819:4819" x14ac:dyDescent="0.25">
      <c r="GCI431366" t="s">
        <v>25</v>
      </c>
    </row>
    <row r="441816" spans="9746:9746" x14ac:dyDescent="0.25">
      <c r="NJV441816" t="s">
        <v>52</v>
      </c>
    </row>
    <row r="444202" spans="4114:4114" x14ac:dyDescent="0.25">
      <c r="FBF444202" t="s">
        <v>144</v>
      </c>
    </row>
    <row r="451517" spans="9907:9907" x14ac:dyDescent="0.25">
      <c r="NQA451517" t="s">
        <v>53</v>
      </c>
    </row>
    <row r="477297" spans="10925:10925" x14ac:dyDescent="0.25">
      <c r="PDE477297" t="s">
        <v>65</v>
      </c>
    </row>
    <row r="477777" spans="1804:1804" x14ac:dyDescent="0.25">
      <c r="BQJ477777" t="s">
        <v>74</v>
      </c>
    </row>
    <row r="482509" spans="10084:10084" x14ac:dyDescent="0.25">
      <c r="NWV482509" t="s">
        <v>142</v>
      </c>
    </row>
    <row r="498728" spans="2194:2194" x14ac:dyDescent="0.25">
      <c r="CFJ498728" t="s">
        <v>63</v>
      </c>
    </row>
    <row r="515219" spans="795:795" x14ac:dyDescent="0.25">
      <c r="ADO515219" t="s">
        <v>86</v>
      </c>
    </row>
    <row r="523182" spans="1975:1975" x14ac:dyDescent="0.25">
      <c r="BWY523182" t="s">
        <v>93</v>
      </c>
    </row>
    <row r="526921" spans="11152:11152" x14ac:dyDescent="0.25">
      <c r="PLX526921" t="s">
        <v>44</v>
      </c>
    </row>
    <row r="531141" spans="1831:1831" x14ac:dyDescent="0.25">
      <c r="BRK531141" t="s">
        <v>69</v>
      </c>
    </row>
    <row r="543034" spans="14392:14392" x14ac:dyDescent="0.25">
      <c r="UGN543034" t="s">
        <v>78</v>
      </c>
    </row>
    <row r="543196" spans="9139:9139" x14ac:dyDescent="0.25">
      <c r="MMM543196" t="s">
        <v>97</v>
      </c>
    </row>
    <row r="568067" spans="6438:6438" x14ac:dyDescent="0.25">
      <c r="IMP568067" t="s">
        <v>147</v>
      </c>
    </row>
    <row r="569649" spans="8456:8456" x14ac:dyDescent="0.25">
      <c r="LMF569649" t="s">
        <v>48</v>
      </c>
    </row>
    <row r="570884" spans="5195:5195" x14ac:dyDescent="0.25">
      <c r="GQU570884" t="s">
        <v>47</v>
      </c>
    </row>
    <row r="571960" spans="5294:5294" x14ac:dyDescent="0.25">
      <c r="GUP571960" t="s">
        <v>60</v>
      </c>
    </row>
    <row r="595202" spans="3894:3894" x14ac:dyDescent="0.25">
      <c r="EST595202" t="s">
        <v>14</v>
      </c>
    </row>
    <row r="596636" spans="5120:5120" x14ac:dyDescent="0.25">
      <c r="GNX596636" t="s">
        <v>55</v>
      </c>
    </row>
    <row r="610300" spans="8599:8599" x14ac:dyDescent="0.25">
      <c r="LRS610300" t="s">
        <v>83</v>
      </c>
    </row>
    <row r="614630" spans="9341:9341" x14ac:dyDescent="0.25">
      <c r="MUG614630" t="s">
        <v>66</v>
      </c>
    </row>
    <row r="623552" spans="5168:5168" x14ac:dyDescent="0.25">
      <c r="GPT623552" t="s">
        <v>46</v>
      </c>
    </row>
    <row r="628206" spans="5289:5289" x14ac:dyDescent="0.25">
      <c r="GUK628206" t="s">
        <v>64</v>
      </c>
    </row>
    <row r="631400" spans="2674:2674" x14ac:dyDescent="0.25">
      <c r="CXV631400" t="s">
        <v>134</v>
      </c>
    </row>
    <row r="633685" spans="1197:1197" x14ac:dyDescent="0.25">
      <c r="ATA633685" t="s">
        <v>79</v>
      </c>
    </row>
    <row r="653826" spans="6767:6767" x14ac:dyDescent="0.25">
      <c r="IZG653826" t="s">
        <v>148</v>
      </c>
    </row>
    <row r="661282" spans="3538:3538" x14ac:dyDescent="0.25">
      <c r="EFB661282" t="s">
        <v>70</v>
      </c>
    </row>
    <row r="683533" spans="175:175" x14ac:dyDescent="0.25">
      <c r="FS683533" t="s">
        <v>37</v>
      </c>
    </row>
    <row r="688415" spans="3830:3830" x14ac:dyDescent="0.25">
      <c r="EQH688415" t="s">
        <v>149</v>
      </c>
    </row>
    <row r="704608" spans="8147:8147" x14ac:dyDescent="0.25">
      <c r="LAI704608" t="s">
        <v>92</v>
      </c>
    </row>
    <row r="713740" spans="9938:9938" x14ac:dyDescent="0.25">
      <c r="NRF713740" t="s">
        <v>91</v>
      </c>
    </row>
    <row r="742474" spans="5631:5631" x14ac:dyDescent="0.25">
      <c r="HHO742474" t="s">
        <v>143</v>
      </c>
    </row>
    <row r="743721" spans="4625:4625" x14ac:dyDescent="0.25">
      <c r="FUW743721" t="s">
        <v>137</v>
      </c>
    </row>
    <row r="744794" spans="12410:12410" x14ac:dyDescent="0.25">
      <c r="RIH744794" t="s">
        <v>22</v>
      </c>
    </row>
    <row r="757134" spans="11308:11308" x14ac:dyDescent="0.25">
      <c r="PRX757134" t="s">
        <v>103</v>
      </c>
    </row>
    <row r="757947" spans="12029:12029" x14ac:dyDescent="0.25">
      <c r="QTQ757947" t="s">
        <v>85</v>
      </c>
    </row>
    <row r="766886" spans="5565:5565" x14ac:dyDescent="0.25">
      <c r="HFA766886" t="s">
        <v>57</v>
      </c>
    </row>
    <row r="766898" spans="4539:4539" x14ac:dyDescent="0.25">
      <c r="FRO766898" t="s">
        <v>27</v>
      </c>
    </row>
    <row r="795430" spans="4682:4682" x14ac:dyDescent="0.25">
      <c r="FXB795430" t="s">
        <v>23</v>
      </c>
    </row>
    <row r="805485" spans="11020:11020" x14ac:dyDescent="0.25">
      <c r="PGV805485" t="s">
        <v>61</v>
      </c>
    </row>
    <row r="811790" spans="12926:12926" x14ac:dyDescent="0.25">
      <c r="SCD811790" t="s">
        <v>146</v>
      </c>
    </row>
    <row r="819031" spans="12299:12299" x14ac:dyDescent="0.25">
      <c r="REA819031" t="s">
        <v>135</v>
      </c>
    </row>
    <row r="847001" spans="10991:10991" x14ac:dyDescent="0.25">
      <c r="PFS847001" t="s">
        <v>80</v>
      </c>
    </row>
    <row r="855741" spans="16101:16101" x14ac:dyDescent="0.25">
      <c r="WUG855741" t="s">
        <v>29</v>
      </c>
    </row>
    <row r="857196" spans="8530:8530" x14ac:dyDescent="0.25">
      <c r="LPB857196" t="s">
        <v>35</v>
      </c>
    </row>
    <row r="866818" spans="3:3" x14ac:dyDescent="0.25">
      <c r="C866818" t="s">
        <v>138</v>
      </c>
    </row>
    <row r="871142" spans="4574:4574" x14ac:dyDescent="0.25">
      <c r="FSX871142" t="s">
        <v>82</v>
      </c>
    </row>
    <row r="885368" spans="2857:2857" x14ac:dyDescent="0.25">
      <c r="DEW885368" t="s">
        <v>45</v>
      </c>
    </row>
    <row r="886390" spans="6631:6631" x14ac:dyDescent="0.25">
      <c r="IUA886390" t="s">
        <v>58</v>
      </c>
    </row>
    <row r="909183" spans="7941:7941" x14ac:dyDescent="0.25">
      <c r="KSK909183" t="s">
        <v>24</v>
      </c>
    </row>
    <row r="921185" spans="13003:13003" x14ac:dyDescent="0.25">
      <c r="SFC921185" t="s">
        <v>101</v>
      </c>
    </row>
    <row r="929502" spans="5965:5965" x14ac:dyDescent="0.25">
      <c r="HUK929502" t="s">
        <v>31</v>
      </c>
    </row>
    <row r="933815" spans="8984:8984" x14ac:dyDescent="0.25">
      <c r="MGN933815" t="s">
        <v>131</v>
      </c>
    </row>
    <row r="938189" spans="7657:7657" x14ac:dyDescent="0.25">
      <c r="KHM938189" t="s">
        <v>102</v>
      </c>
    </row>
    <row r="957320" spans="7250:7250" x14ac:dyDescent="0.25">
      <c r="JRV957320" t="s">
        <v>150</v>
      </c>
    </row>
    <row r="958646" spans="11046:11046" x14ac:dyDescent="0.25">
      <c r="PHV958646" t="s">
        <v>87</v>
      </c>
    </row>
    <row r="974296" spans="6131:6131" x14ac:dyDescent="0.25">
      <c r="IAU974296" t="s">
        <v>133</v>
      </c>
    </row>
    <row r="985602" spans="11239:11239" x14ac:dyDescent="0.25">
      <c r="PPG985602" t="s">
        <v>50</v>
      </c>
    </row>
    <row r="986867" spans="6039:6039" x14ac:dyDescent="0.25">
      <c r="HXG986867" t="s">
        <v>38</v>
      </c>
    </row>
    <row r="989493" spans="12018:12018" x14ac:dyDescent="0.25">
      <c r="QTF989493" t="s">
        <v>76</v>
      </c>
    </row>
    <row r="999089" spans="5964:5964" x14ac:dyDescent="0.25">
      <c r="HUJ999089" t="s">
        <v>33</v>
      </c>
    </row>
    <row r="1002792" spans="10036:10036" x14ac:dyDescent="0.25">
      <c r="NUZ1002792" t="s">
        <v>99</v>
      </c>
    </row>
    <row r="1018289" spans="12675:12675" x14ac:dyDescent="0.25">
      <c r="RSM1018289" t="s">
        <v>56</v>
      </c>
    </row>
    <row r="1024703" spans="3742:3742" x14ac:dyDescent="0.25">
      <c r="EMX1024703" t="s">
        <v>67</v>
      </c>
    </row>
    <row r="1035398" spans="9869:9869" x14ac:dyDescent="0.25">
      <c r="NOO1035398" t="s">
        <v>59</v>
      </c>
    </row>
    <row r="1036858" spans="5143:5143" x14ac:dyDescent="0.25">
      <c r="GOU1036858" t="s">
        <v>145</v>
      </c>
    </row>
    <row r="1043729" spans="2750:2750" x14ac:dyDescent="0.25">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13</vt:i4>
      </vt:variant>
    </vt:vector>
  </HeadingPairs>
  <TitlesOfParts>
    <vt:vector size="26" baseType="lpstr">
      <vt:lpstr>FORNECEDOR</vt:lpstr>
      <vt:lpstr>RESUMO</vt:lpstr>
      <vt:lpstr>MODELO</vt:lpstr>
      <vt:lpstr>1</vt:lpstr>
      <vt:lpstr>2</vt:lpstr>
      <vt:lpstr>3</vt:lpstr>
      <vt:lpstr>4</vt:lpstr>
      <vt:lpstr>5</vt:lpstr>
      <vt:lpstr>6</vt:lpstr>
      <vt:lpstr>7</vt:lpstr>
      <vt:lpstr>8</vt:lpstr>
      <vt:lpstr>9</vt:lpstr>
      <vt:lpstr>10</vt:lpstr>
      <vt:lpstr>RESUMO!Area_de_impressao</vt:lpstr>
      <vt:lpstr>'1'!Titulos_de_impressao</vt:lpstr>
      <vt:lpstr>'10'!Titulos_de_impressao</vt:lpstr>
      <vt:lpstr>'2'!Titulos_de_impressao</vt:lpstr>
      <vt:lpstr>'3'!Titulos_de_impressao</vt:lpstr>
      <vt:lpstr>'4'!Titulos_de_impressao</vt:lpstr>
      <vt:lpstr>'5'!Titulos_de_impressao</vt:lpstr>
      <vt:lpstr>'6'!Titulos_de_impressao</vt:lpstr>
      <vt:lpstr>'7'!Titulos_de_impressao</vt:lpstr>
      <vt:lpstr>'8'!Titulos_de_impressao</vt:lpstr>
      <vt:lpstr>'9'!Titulos_de_impressao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2024-09-25T16:20:46Z</dcterms:modified>
</cp:coreProperties>
</file>