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XX - 2025 - TRANSIT JBO2H41 e JBX6C71\"/>
    </mc:Choice>
  </mc:AlternateContent>
  <xr:revisionPtr revIDLastSave="0" documentId="8_{B1AB0999-E3E7-400C-821B-DC505C83ABB5}" xr6:coauthVersionLast="47" xr6:coauthVersionMax="47" xr10:uidLastSave="{00000000-0000-0000-0000-000000000000}"/>
  <bookViews>
    <workbookView xWindow="-120" yWindow="-120" windowWidth="24240" windowHeight="13140" tabRatio="742" firstSheet="1" activeTab="5"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B5" i="8" l="1"/>
  <c r="A5" i="8"/>
  <c r="D5" i="8" s="1"/>
  <c r="B5" i="7"/>
  <c r="A5" i="7"/>
  <c r="D5" i="7" s="1"/>
  <c r="D5" i="6"/>
  <c r="B5" i="6"/>
  <c r="A5" i="6"/>
  <c r="E6" i="4" a="1"/>
  <c r="E6" i="4" s="1"/>
  <c r="E7" i="4" s="1" a="1"/>
  <c r="E7" i="4" s="1"/>
  <c r="E5" i="3"/>
  <c r="B5" i="3"/>
  <c r="A5" i="3"/>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8" i="4" a="1"/>
  <c r="E8" i="4" l="1"/>
  <c r="E3" i="4"/>
  <c r="E4" i="4" a="1"/>
  <c r="E9" i="4" a="1"/>
  <c r="E9" i="4" l="1"/>
  <c r="E4" i="4"/>
  <c r="E10" i="4" a="1"/>
  <c r="E5" i="4" a="1"/>
  <c r="E5" i="4" l="1"/>
  <c r="E10" i="4"/>
  <c r="E11" i="4" a="1"/>
  <c r="E11" i="4" l="1"/>
  <c r="E12" i="4" a="1"/>
  <c r="E12" i="4" l="1"/>
  <c r="E13" i="4" a="1"/>
  <c r="E13" i="4" l="1"/>
  <c r="E14" i="4" a="1"/>
  <c r="E14" i="4" l="1"/>
  <c r="E15" i="4" a="1"/>
  <c r="E15" i="4" l="1"/>
  <c r="E16" i="4" a="1"/>
  <c r="E16" i="4" l="1"/>
  <c r="E17" i="4" a="1"/>
  <c r="E17" i="4" l="1"/>
  <c r="E18" i="4" a="1"/>
  <c r="E18" i="4" l="1"/>
  <c r="E19" i="4" a="1"/>
  <c r="E19" i="4" l="1"/>
  <c r="E20" i="4" a="1"/>
  <c r="E20" i="4" l="1"/>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<sst xmlns="http://schemas.openxmlformats.org/spreadsheetml/2006/main" count="371" uniqueCount="203">
  <si>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</si>
  <si>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</si>
  <si>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</si>
  <si>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</si>
  <si>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</si>
  <si>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</si>
  <si>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</si>
  <si>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</si>
  <si>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</si>
  <si>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</si>
  <si>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</si>
  <si>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</si>
  <si>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</si>
  <si>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</si>
  <si>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</si>
  <si>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</si>
  <si>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</si>
  <si>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</si>
  <si>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</si>
  <si>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</si>
  <si>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</si>
  <si>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</si>
  <si>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</si>
  <si>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</si>
  <si>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</si>
  <si>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</si>
  <si>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</si>
  <si>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</si>
  <si>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</si>
  <si>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</si>
  <si>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</si>
  <si>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</si>
  <si>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</si>
  <si>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</si>
  <si>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</si>
  <si>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</si>
  <si>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</si>
  <si>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</si>
  <si>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</si>
  <si>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</si>
  <si>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</si>
  <si>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</si>
  <si>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</si>
  <si>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</si>
  <si>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</si>
  <si>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</si>
  <si>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</si>
  <si>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</si>
  <si>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</si>
  <si>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</si>
  <si>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</si>
  <si>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</si>
  <si>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</si>
  <si>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</si>
  <si>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</si>
  <si>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</si>
  <si>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</si>
  <si>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</si>
  <si>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</si>
  <si>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</si>
  <si>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</si>
  <si>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PLACA CENTRAL TRANSIT FORD</t>
  </si>
  <si>
    <t>Und</t>
  </si>
  <si>
    <t>2</t>
  </si>
  <si>
    <t>REPROGRAMAÇÃO MÓDULOS</t>
  </si>
  <si>
    <t>3</t>
  </si>
  <si>
    <t>MÃO DE OBRA</t>
  </si>
  <si>
    <t>Serv</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</si>
  <si>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</si>
  <si>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</si>
  <si>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</si>
  <si>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</si>
  <si>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</si>
  <si>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</si>
  <si>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</si>
  <si>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</si>
  <si>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</si>
  <si>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</si>
  <si>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</si>
  <si>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</si>
  <si>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</si>
  <si>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</si>
  <si>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</si>
  <si>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</si>
  <si>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</si>
  <si>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</si>
  <si>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</si>
  <si>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</si>
  <si>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</si>
  <si>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</si>
  <si>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</si>
  <si>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</si>
  <si>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</si>
  <si>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</si>
  <si>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</si>
  <si>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</si>
  <si>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</si>
  <si>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</si>
  <si>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</si>
  <si>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</si>
  <si>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</si>
  <si>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</si>
  <si>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</si>
  <si>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</si>
  <si>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</si>
  <si>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</si>
  <si>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</si>
  <si>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</si>
  <si>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</si>
  <si>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</si>
  <si>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</si>
  <si>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</si>
  <si>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</si>
  <si>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</si>
  <si>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</si>
  <si>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</si>
  <si>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</si>
  <si>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</si>
  <si>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</si>
  <si>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</si>
  <si>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</si>
  <si>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</si>
  <si>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</si>
  <si>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</si>
  <si>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</si>
  <si>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</si>
  <si>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</si>
  <si>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</si>
  <si>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</si>
  <si>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</si>
  <si>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</si>
  <si>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</si>
  <si>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</si>
  <si>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</si>
  <si>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</si>
  <si>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</si>
  <si>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</si>
  <si>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</si>
  <si>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</si>
  <si>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</si>
  <si>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</si>
  <si>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</si>
  <si>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</si>
  <si>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</si>
  <si>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</si>
  <si>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</si>
  <si>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</si>
  <si>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</si>
  <si>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</si>
  <si>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</si>
  <si>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</si>
  <si>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</si>
  <si>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</si>
  <si>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</si>
  <si>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</si>
  <si>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</si>
  <si>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</si>
  <si>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</si>
  <si>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</si>
  <si>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</si>
  <si>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</si>
  <si>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</si>
  <si>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</si>
  <si>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</si>
  <si>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</si>
  <si>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</si>
  <si>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</si>
  <si>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</si>
  <si>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</si>
  <si>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</si>
  <si>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</si>
  <si>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</si>
  <si>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</si>
  <si>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</si>
  <si>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</si>
  <si>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</si>
  <si>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</si>
  <si>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</si>
  <si>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</si>
  <si>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Rv Oficina Mecanica LTDA</t>
  </si>
  <si>
    <t>07/05/2025</t>
  </si>
  <si>
    <t>N/I</t>
  </si>
  <si>
    <t>SERVIÇO DIAGNOSTICO ELETRICO E REPROGRAMAÇÃO MODULO IVECO</t>
  </si>
  <si>
    <t>SERV</t>
  </si>
  <si>
    <t>TCE - SANTA CATARINA</t>
  </si>
  <si>
    <t>14/06/2024</t>
  </si>
  <si>
    <t>Prefeitura Municipal de Vargem Bonita</t>
  </si>
  <si>
    <t>DL25/2024</t>
  </si>
  <si>
    <t>Dispensa de Licitação</t>
  </si>
  <si>
    <t>MAO DE OBRA  REPROGRAMAÇÃO DE MÓDULO</t>
  </si>
  <si>
    <t>Unidade</t>
  </si>
  <si>
    <t>TCE - PARANÁ</t>
  </si>
  <si>
    <t>06/05/2024</t>
  </si>
  <si>
    <t>MUNICÍPIO DE ESPIGÃO ALTO DO IGUAÇU</t>
  </si>
  <si>
    <t>27</t>
  </si>
  <si>
    <t>Pregão</t>
  </si>
  <si>
    <t>Retífica de Motor de Combustão Interna - REPROGRAMAÇÃO DE MODULO</t>
  </si>
  <si>
    <t>UNIDADE</t>
  </si>
  <si>
    <t>PNCP</t>
  </si>
  <si>
    <t>03/04/2025</t>
  </si>
  <si>
    <t>PREFEITURA MUNICIPAL DE AMPERE - PR</t>
  </si>
  <si>
    <t>98741705900182025</t>
  </si>
  <si>
    <t>Pregão - Eletrônico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</si>
</sst>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31">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7" fillId="0" borderId="0" xfId="0" applyFont="1" applyAlignment="1">
      <alignment horizontal="center" vertical="center" wrapText="1"/>
    </xf>
    <xf numFmtId="0" fontId="30" fillId="0" borderId="0" xfId="0" applyFont="1" applyAlignment="1">
      <alignment horizontal="center" vertical="center" wrapText="1"/>
    </xf>
    <xf numFmtId="167" fontId="29" fillId="0" borderId="0" xfId="0" applyNumberFormat="1" applyFont="1" applyAlignment="1">
      <alignment horizontal="center" vertical="center" wrapText="1"/>
    </xf>
    <xf numFmtId="167" fontId="23" fillId="0" borderId="0" xfId="0" applyNumberFormat="1" applyFont="1" applyAlignment="1">
      <alignment horizontal="center" vertical="center" wrapText="1"/>
    </xf>
    <xf numFmtId="0" fontId="35" fillId="0" borderId="0" xfId="31" applyAlignment="1">
      <alignment horizontal="center" vertical="center"/>
    </xf>
    <xf numFmtId="0" fontId="32" fillId="0" borderId="0" xfId="0" applyFont="1" applyAlignment="1">
      <alignment horizontal="left" vertical="top" wrapText="1"/>
    </xf>
    <xf numFmtId="0" fontId="6" fillId="0" borderId="0" xfId="0" applyFont="1" applyAlignment="1">
      <alignment horizontal="center" vertical="top" wrapText="1"/>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167" fontId="29" fillId="0" borderId="0" xfId="0" applyNumberFormat="1" applyFont="1" applyAlignment="1">
      <alignment horizontal="left" vertical="top" wrapText="1"/>
    </xf>
    <xf numFmtId="0" fontId="31" fillId="0" borderId="0" xfId="0" applyFont="1" applyAlignment="1">
      <alignment horizontal="left" vertical="top"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7109375" style="11" customWidth="1"/>
    <col min="7" max="7" width="20.7109375" style="9" customWidth="1"/>
    <col min="8" max="8" width="20.7109375" style="13" customWidth="1"/>
    <col min="9" max="9" width="20.7109375" style="11" customWidth="1"/>
    <col min="10" max="10" width="20.7109375" style="9" customWidth="1"/>
    <col min="11" max="11" width="20.7109375" style="13" customWidth="1"/>
    <col min="12" max="12" width="20.7109375" style="11" customWidth="1"/>
    <col min="13" max="13" width="20.7109375" style="9" customWidth="1"/>
    <col min="14" max="14" width="20.7109375" style="13" customWidth="1"/>
    <col min="15" max="15" width="20.7109375" style="11" customWidth="1"/>
    <col min="16" max="16" width="20.7109375" style="9" customWidth="1"/>
    <col min="17" max="17" width="20.7109375" style="13" customWidth="1"/>
    <col min="18" max="18" width="20.7109375" style="11" customWidth="1"/>
    <col min="19" max="19" width="20.7109375" style="9" customWidth="1"/>
    <col min="20" max="20" width="20.7109375" style="13" customWidth="1"/>
    <col min="21" max="21" width="20.7109375" style="11" customWidth="1"/>
    <col min="22" max="22" width="20.7109375" style="9" customWidth="1"/>
    <col min="23" max="23" width="20.7109375" style="13" customWidth="1"/>
    <col min="24" max="24" width="20.7109375" style="11" customWidth="1"/>
    <col min="25" max="25" width="20.7109375" style="9" customWidth="1"/>
    <col min="26" max="26" width="20.7109375" style="13" customWidth="1"/>
    <col min="27" max="27" width="21.140625" style="9" customWidth="1"/>
    <col min="28" max="28" width="8.85546875" style="9" customWidth="1"/>
    <col min="29" max="16384" width="8.85546875" style="9"/>
  </cols>
  <sheetData>
    <row r="1" spans="1:26" s="21" customFormat="1" ht="20.45" customHeight="1" x14ac:dyDescent="0.25">
      <c r="A1" s="110" t="s">
        <v>0</v>
      </c>
      <c r="B1" s="110" t="s">
        <v>1</v>
      </c>
      <c r="C1" s="110" t="s">
        <v>2</v>
      </c>
      <c r="D1" s="110" t="s">
        <v>3</v>
      </c>
      <c r="E1" s="110" t="s">
        <v>4</v>
      </c>
      <c r="F1" s="116" t="s">
        <v>5</v>
      </c>
      <c r="G1" s="108"/>
      <c r="H1" s="109"/>
      <c r="I1" s="117" t="s">
        <v>6</v>
      </c>
      <c r="J1" s="108"/>
      <c r="K1" s="109"/>
      <c r="L1" s="113" t="s">
        <v>7</v>
      </c>
      <c r="M1" s="108"/>
      <c r="N1" s="109"/>
      <c r="O1" s="114" t="s">
        <v>8</v>
      </c>
      <c r="P1" s="108"/>
      <c r="Q1" s="109"/>
      <c r="R1" s="112" t="s">
        <v>9</v>
      </c>
      <c r="S1" s="108"/>
      <c r="T1" s="109"/>
      <c r="U1" s="115" t="s">
        <v>10</v>
      </c>
      <c r="V1" s="108"/>
      <c r="W1" s="109"/>
      <c r="X1" s="107" t="s">
        <v>11</v>
      </c>
      <c r="Y1" s="108"/>
      <c r="Z1" s="109"/>
    </row>
    <row r="2" spans="1:26" s="1" customFormat="1" ht="18" customHeight="1" x14ac:dyDescent="0.25">
      <c r="A2" s="111"/>
      <c r="B2" s="111"/>
      <c r="C2" s="111"/>
      <c r="D2" s="111"/>
      <c r="E2" s="111"/>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1"/>
      <c r="C1" s="122"/>
      <c r="D1" s="122"/>
      <c r="E1" s="123"/>
      <c r="F1" s="118" t="s">
        <v>26</v>
      </c>
      <c r="G1" s="119"/>
      <c r="H1" s="2"/>
      <c r="I1" s="2"/>
      <c r="J1" s="2"/>
      <c r="K1" s="3"/>
      <c r="M1" s="3"/>
      <c r="N1" s="3"/>
    </row>
    <row r="2" spans="1:19" s="24" customFormat="1" ht="27" customHeight="1" x14ac:dyDescent="0.25">
      <c r="A2" s="68" t="s">
        <v>27</v>
      </c>
      <c r="B2" s="125"/>
      <c r="C2" s="122"/>
      <c r="D2" s="122"/>
      <c r="E2" s="123"/>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20" t="s">
        <v>30</v>
      </c>
      <c r="C4" s="119"/>
      <c r="D4" s="120" t="s">
        <v>31</v>
      </c>
      <c r="E4" s="119"/>
      <c r="F4" s="7"/>
      <c r="H4" s="7"/>
      <c r="I4" s="7"/>
      <c r="J4" s="2"/>
      <c r="Q4" s="5"/>
      <c r="R4" s="5"/>
      <c r="S4" s="5"/>
    </row>
    <row r="5" spans="1:19" ht="25.15" customHeight="1" x14ac:dyDescent="0.25">
      <c r="A5" s="85">
        <f>IFERROR(AVERAGE(B7:B1048576),0)</f>
        <v>0</v>
      </c>
      <c r="B5" s="124">
        <f>IFERROR(MEDIAN(B7:B1048576),0)</f>
        <v>0</v>
      </c>
      <c r="C5" s="119"/>
      <c r="D5" s="124">
        <f>IFERROR(AVERAGEIFS(B7:B1048576,B7:B1048576,"&lt;"&amp;(A5+IFERROR(_xlfn.STDEV.S(B7:B1048576),0)),B7:B1048576,"&gt;"&amp;(A5-IFERROR(_xlfn.STDEV.S(B7:B1048576),0))),0)</f>
        <v>0</v>
      </c>
      <c r="E5" s="119"/>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4.9"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4.9"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activeCell="A3" sqref="A3"/>
      <selection pane="bottomLeft" activeCell="A3" sqref="A3"/>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21"/>
      <c r="C1" s="122"/>
      <c r="D1" s="122"/>
      <c r="E1" s="122"/>
      <c r="F1" s="123"/>
      <c r="G1" s="118" t="s">
        <v>26</v>
      </c>
      <c r="H1" s="119"/>
      <c r="I1" s="2"/>
      <c r="J1" s="2"/>
      <c r="K1" s="2"/>
      <c r="L1" s="3"/>
      <c r="N1" s="3"/>
      <c r="O1" s="3"/>
    </row>
    <row r="2" spans="1:20" s="24" customFormat="1" ht="27" customHeight="1" x14ac:dyDescent="0.25">
      <c r="A2" s="68" t="s">
        <v>27</v>
      </c>
      <c r="B2" s="125"/>
      <c r="C2" s="122"/>
      <c r="D2" s="122"/>
      <c r="E2" s="122"/>
      <c r="F2" s="123"/>
      <c r="G2" s="22"/>
      <c r="H2" s="22"/>
      <c r="I2" s="22"/>
      <c r="J2" s="22"/>
      <c r="K2" s="22"/>
      <c r="L2" s="23"/>
      <c r="N2" s="23"/>
      <c r="O2" s="23"/>
      <c r="R2" s="25"/>
      <c r="S2" s="25"/>
      <c r="T2" s="25"/>
    </row>
    <row r="3" spans="1:20" ht="14.65" customHeight="1" x14ac:dyDescent="0.25">
      <c r="A3" s="100" t="s">
        <v>28</v>
      </c>
      <c r="B3" s="106"/>
      <c r="C3" s="45"/>
      <c r="D3" s="2"/>
      <c r="E3" s="2"/>
      <c r="F3" s="2"/>
      <c r="G3" s="2"/>
      <c r="H3" s="1"/>
      <c r="I3" s="2"/>
      <c r="J3" s="2"/>
      <c r="K3" s="2"/>
      <c r="L3" s="3"/>
      <c r="N3" s="3"/>
      <c r="O3" s="3"/>
      <c r="R3" s="5"/>
      <c r="S3" s="5"/>
      <c r="T3" s="5"/>
    </row>
    <row r="4" spans="1:20" ht="30" customHeight="1" x14ac:dyDescent="0.25">
      <c r="A4" s="101" t="s">
        <v>29</v>
      </c>
      <c r="B4" s="127" t="s">
        <v>30</v>
      </c>
      <c r="C4" s="119"/>
      <c r="D4" s="119"/>
      <c r="E4" s="120" t="s">
        <v>31</v>
      </c>
      <c r="F4" s="119"/>
      <c r="G4" s="7"/>
      <c r="I4" s="7"/>
      <c r="J4" s="7"/>
      <c r="K4" s="2"/>
      <c r="R4" s="5"/>
      <c r="S4" s="5"/>
      <c r="T4" s="5"/>
    </row>
    <row r="5" spans="1:20" ht="25.15" customHeight="1" x14ac:dyDescent="0.25">
      <c r="A5" s="102">
        <f>IFERROR(AVERAGE(C7:C1048576),0)</f>
        <v>0</v>
      </c>
      <c r="B5" s="126">
        <f>IFERROR(MEDIAN(C7:C1048576),0)</f>
        <v>0</v>
      </c>
      <c r="C5" s="119"/>
      <c r="D5" s="119"/>
      <c r="E5" s="124">
        <f>IFERROR(AVERAGEIFS(C7:C1048576,C7:C1048576,"&lt;"&amp;(A5+IFERROR(_xlfn.STDEV.S(C7:C1048576),0)),C7:C1048576,"&gt;"&amp;(A5-IFERROR(_xlfn.STDEV.S(C7:C1048576),0))),0)</f>
        <v>0</v>
      </c>
      <c r="F5" s="119"/>
    </row>
    <row r="6" spans="1:20" ht="18" customHeight="1" x14ac:dyDescent="0.25">
      <c r="A6" s="103" t="s">
        <v>28</v>
      </c>
      <c r="B6" s="74"/>
      <c r="C6" s="74"/>
      <c r="D6" s="74"/>
      <c r="E6" s="74"/>
      <c r="F6" s="74"/>
    </row>
    <row r="7" spans="1:20" s="53" customFormat="1" ht="40.15" customHeight="1" x14ac:dyDescent="0.4">
      <c r="A7" s="51" t="s">
        <v>32</v>
      </c>
      <c r="B7" s="52"/>
      <c r="C7" s="52"/>
      <c r="D7" s="52"/>
      <c r="E7" s="52"/>
      <c r="F7" s="52"/>
      <c r="G7" s="52"/>
      <c r="H7" s="52"/>
      <c r="I7" s="52"/>
      <c r="J7" s="52"/>
      <c r="K7" s="52"/>
      <c r="M7" s="54"/>
      <c r="R7" s="55"/>
      <c r="S7" s="55"/>
      <c r="T7" s="55"/>
    </row>
    <row r="8" spans="1:20" s="59" customFormat="1" ht="34.9" customHeight="1" x14ac:dyDescent="0.3">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4.9"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4.9"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3" activePane="bottomLeft" state="frozen"/>
      <selection activeCell="C9" sqref="C9"/>
      <selection pane="bottomLeft" activeCell="A3" sqref="A3"/>
    </sheetView>
  </sheetViews>
  <sheetFormatPr defaultColWidth="9.140625" defaultRowHeight="63" customHeight="1" x14ac:dyDescent="0.3"/>
  <cols>
    <col min="1" max="1" width="11.28515625" style="84" customWidth="1"/>
    <col min="2" max="2" width="59.42578125" style="89" customWidth="1"/>
    <col min="3" max="3" width="15.85546875" style="90" customWidth="1"/>
    <col min="4" max="4" width="15.28515625" style="90" customWidth="1"/>
    <col min="5" max="5" width="41.28515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5">
      <c r="A1" s="128" t="s">
        <v>53</v>
      </c>
      <c r="B1" s="129"/>
      <c r="C1" s="129"/>
      <c r="D1" s="129"/>
      <c r="E1" s="130"/>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3">
      <c r="A3" s="104" t="s">
        <v>60</v>
      </c>
      <c r="B3" s="105" t="s">
        <v>61</v>
      </c>
      <c r="C3" s="88" t="s">
        <v>62</v>
      </c>
      <c r="D3" s="88">
        <v>2</v>
      </c>
      <c r="E3" s="81">
        <f t="array" aca="1" ref="E3" ca="1">IF(COUNTA(A:A)&lt;3,"",IF(AND($A2&lt;&gt;"",A3=""),"_______________________________",IF($E2="_______________________________","RESPONSÁVEL PELA ELABORAÇÃO",IFERROR(INDIRECT("'"&amp;A3&amp;"'"&amp;"!"&amp;IF($E$2="VALOR MÉDIO (UNITÁRIO)","A5",IF($E$2="MEDIANA (UNITÁRIO)","B5",IF($E$2="MÉDIA SANEADA (UNITÁRIO)","D5","")))),""))))</f>
        <v>6200</v>
      </c>
    </row>
    <row r="4" spans="1:14" ht="63" customHeight="1" x14ac:dyDescent="0.3">
      <c r="A4" s="104" t="s">
        <v>63</v>
      </c>
      <c r="B4" s="105" t="s">
        <v>64</v>
      </c>
      <c r="C4" s="88" t="s">
        <v>62</v>
      </c>
      <c r="D4" s="88">
        <v>2</v>
      </c>
      <c r="E4" s="81">
        <f t="array" aca="1" ref="E4" ca="1">IF(COUNTA(A:A)&lt;3,"",IF(AND($A3&lt;&gt;"",A4=""),"_______________________________",IF($E3="_______________________________","RESPONSÁVEL PELA ELABORAÇÃO",IFERROR(INDIRECT("'"&amp;A4&amp;"'"&amp;"!"&amp;IF($E$2="VALOR MÉDIO (UNITÁRIO)","A5",IF($E$2="MEDIANA (UNITÁRIO)","B5",IF($E$2="MÉDIA SANEADA (UNITÁRIO)","D5","")))),""))))</f>
        <v>988.625</v>
      </c>
      <c r="K4" s="83"/>
    </row>
    <row r="5" spans="1:14" ht="63" customHeight="1" x14ac:dyDescent="0.3">
      <c r="A5" s="104" t="s">
        <v>65</v>
      </c>
      <c r="B5" s="105" t="s">
        <v>66</v>
      </c>
      <c r="C5" s="88" t="s">
        <v>67</v>
      </c>
      <c r="D5" s="88">
        <v>2</v>
      </c>
      <c r="E5" s="81">
        <f t="array" aca="1" ref="E5" ca="1">IF(COUNTA(A:A)&lt;3,"",IF(AND($A4&lt;&gt;"",A5=""),"_______________________________",IF($E4="_______________________________","RESPONSÁVEL PELA ELABORAÇÃO",IFERROR(INDIRECT("'"&amp;A5&amp;"'"&amp;"!"&amp;IF($E$2="VALOR MÉDIO (UNITÁRIO)","A5",IF($E$2="MEDIANA (UNITÁRIO)","B5",IF($E$2="MÉDIA SANEADA (UNITÁRIO)","D5","")))),""))))</f>
        <v>700</v>
      </c>
    </row>
    <row r="6" spans="1:14" ht="63" customHeight="1" x14ac:dyDescent="0.3">
      <c r="A6" s="82"/>
      <c r="B6" s="87"/>
      <c r="C6" s="88"/>
      <c r="D6" s="88"/>
      <c r="E6" s="81" t="str">
        <f t="array" aca="1" ref="E6" ca="1">IF(COUNTA(A:A)&lt;3,"",IF(AND($A5&lt;&gt;"",A6=""),"_______________________________",IF($E5="_______________________________","RESPONSÁVEL PELA ELABORAÇÃO",IFERROR(INDIRECT("'"&amp;A6&amp;"'"&amp;"!"&amp;IF($E$2="VALOR MÉDIO (UNITÁRIO)","A5",IF($E$2="MEDIANA (UNITÁRIO)","B5",IF($E$2="MÉDIA SANEADA (UNITÁRIO)","D5","")))),""))))</f>
        <v>_______________________________</v>
      </c>
    </row>
    <row r="7" spans="1:14" ht="63" customHeight="1" x14ac:dyDescent="0.3">
      <c r="A7" s="82"/>
      <c r="B7" s="87"/>
      <c r="C7" s="88"/>
      <c r="D7" s="88"/>
      <c r="E7" s="81" t="str">
        <f t="array" aca="1" ref="E7" ca="1">IF(COUNTA(A:A)&lt;3,"",IF(AND($A6&lt;&gt;"",A7=""),"_______________________________",IF($E6="_______________________________","RESPONSÁVEL PELA ELABORAÇÃO",IFERROR(INDIRECT("'"&amp;A7&amp;"'"&amp;"!"&amp;IF($E$2="VALOR MÉDIO (UNITÁRIO)","A5",IF($E$2="MEDIANA (UNITÁRIO)","B5",IF($E$2="MÉDIA SANEADA (UNITÁRIO)","D5","")))),""))))</f>
        <v>RESPONSÁVEL PELA ELABORAÇÃO</v>
      </c>
      <c r="K7" s="83"/>
    </row>
    <row r="8" spans="1:14" ht="63" customHeight="1" x14ac:dyDescent="0.3">
      <c r="A8" s="82"/>
      <c r="B8" s="87"/>
      <c r="C8" s="88"/>
      <c r="D8" s="88"/>
      <c r="E8" s="81"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3">
      <c r="A9" s="82"/>
      <c r="B9" s="87"/>
      <c r="C9" s="88"/>
      <c r="D9" s="88"/>
      <c r="E9" s="81"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3">
      <c r="A10" s="82"/>
      <c r="B10" s="87"/>
      <c r="C10" s="88"/>
      <c r="D10" s="88"/>
      <c r="E10" s="81" t="str">
        <f t="array" aca="1" ref="E10" ca="1">IF(COUNTA(A:A)&lt;3,"",IF(AND($A9&lt;&gt;"",A10=""),"_______________________________",IF($E9="_______________________________","RESPONSÁVEL PELA ELABORAÇÃO",IFERROR(INDIRECT("'"&amp;A10&amp;"'"&amp;"!"&amp;IF($E$2="VALOR MÉDIO (UNITÁRIO)","A5",IF($E$2="MEDIANA (UNITÁRIO)","B5",IF($E$2="MÉDIA SANEADA (UNITÁRIO)","D5","")))),""))))</f>
        <v/>
      </c>
      <c r="K10" s="83"/>
    </row>
    <row r="11" spans="1:14" ht="63" customHeight="1" x14ac:dyDescent="0.3">
      <c r="A11" s="82"/>
      <c r="B11" s="87"/>
      <c r="C11" s="88"/>
      <c r="D11" s="88"/>
      <c r="E11" s="81"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2"/>
      <c r="B12" s="87"/>
      <c r="C12" s="88"/>
      <c r="D12" s="88"/>
      <c r="E12" s="81"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2"/>
      <c r="B13" s="87"/>
      <c r="C13" s="88"/>
      <c r="D13" s="88"/>
      <c r="E13" s="81"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3"/>
    </row>
    <row r="14" spans="1:14" ht="63" customHeight="1" x14ac:dyDescent="0.3">
      <c r="A14" s="82"/>
      <c r="B14" s="87"/>
      <c r="C14" s="88"/>
      <c r="D14" s="88"/>
      <c r="E14" s="81"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2"/>
      <c r="B15" s="87"/>
      <c r="C15" s="88"/>
      <c r="D15" s="88"/>
      <c r="E15" s="81"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2"/>
      <c r="B16" s="87"/>
      <c r="C16" s="88"/>
      <c r="D16" s="88"/>
      <c r="E16" s="81"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3"/>
    </row>
    <row r="17" spans="1:5" ht="63" customHeight="1" x14ac:dyDescent="0.3">
      <c r="A17" s="82"/>
      <c r="B17" s="87"/>
      <c r="C17" s="88"/>
      <c r="D17" s="88"/>
      <c r="E17" s="81"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2"/>
      <c r="B18" s="87"/>
      <c r="C18" s="88"/>
      <c r="D18" s="88"/>
      <c r="E18" s="81"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2"/>
      <c r="B19" s="87"/>
      <c r="C19" s="88"/>
      <c r="D19" s="88"/>
      <c r="E19" s="81"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2"/>
      <c r="B20" s="87"/>
      <c r="C20" s="88"/>
      <c r="D20" s="88"/>
      <c r="E20" s="81"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2"/>
      <c r="B21" s="87"/>
      <c r="C21" s="88"/>
      <c r="D21" s="88"/>
      <c r="E21" s="81"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2"/>
      <c r="B22" s="87"/>
      <c r="C22" s="88"/>
      <c r="D22" s="88"/>
      <c r="E22" s="81"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2"/>
      <c r="B23" s="87"/>
      <c r="C23" s="88"/>
      <c r="D23" s="88"/>
      <c r="E23" s="81"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2"/>
      <c r="B24" s="87"/>
      <c r="C24" s="88"/>
      <c r="D24" s="88"/>
      <c r="E24" s="81"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2"/>
      <c r="B25" s="87"/>
      <c r="C25" s="88"/>
      <c r="D25" s="88"/>
      <c r="E25" s="81"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2"/>
      <c r="B26" s="87"/>
      <c r="C26" s="88"/>
      <c r="D26" s="88"/>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2"/>
      <c r="B27" s="87"/>
      <c r="C27" s="88"/>
      <c r="D27" s="88"/>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2"/>
      <c r="B28" s="87"/>
      <c r="C28" s="88"/>
      <c r="D28" s="88"/>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2"/>
      <c r="B29" s="87"/>
      <c r="C29" s="88"/>
      <c r="D29" s="88"/>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2"/>
      <c r="B30" s="87"/>
      <c r="C30" s="88"/>
      <c r="D30" s="88"/>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2"/>
      <c r="B31" s="87"/>
      <c r="C31" s="88"/>
      <c r="D31" s="88"/>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2"/>
      <c r="B32" s="87"/>
      <c r="C32" s="88"/>
      <c r="D32" s="88"/>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2"/>
      <c r="B33" s="87"/>
      <c r="C33" s="88"/>
      <c r="D33" s="88"/>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2"/>
      <c r="B34" s="87"/>
      <c r="C34" s="88"/>
      <c r="D34" s="88"/>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2"/>
      <c r="B35" s="87"/>
      <c r="C35" s="88"/>
      <c r="D35" s="88"/>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2"/>
      <c r="B36" s="87"/>
      <c r="C36" s="88"/>
      <c r="D36" s="88"/>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2"/>
      <c r="B37" s="87"/>
      <c r="C37" s="88"/>
      <c r="D37" s="88"/>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2"/>
      <c r="B38" s="87"/>
      <c r="C38" s="88"/>
      <c r="D38" s="88"/>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2"/>
      <c r="B39" s="87"/>
      <c r="C39" s="88"/>
      <c r="D39" s="88"/>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2"/>
      <c r="B40" s="87"/>
      <c r="C40" s="88"/>
      <c r="D40" s="88"/>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2"/>
      <c r="B41" s="87"/>
      <c r="C41" s="88"/>
      <c r="D41" s="88"/>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2"/>
      <c r="B42" s="87"/>
      <c r="C42" s="88"/>
      <c r="D42" s="88"/>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2"/>
      <c r="B43" s="87"/>
      <c r="C43" s="88"/>
      <c r="D43" s="88"/>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2"/>
      <c r="B44" s="87"/>
      <c r="C44" s="88"/>
      <c r="D44" s="88"/>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2"/>
      <c r="B45" s="87"/>
      <c r="C45" s="88"/>
      <c r="D45" s="88"/>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2"/>
      <c r="B46" s="87"/>
      <c r="C46" s="88"/>
      <c r="D46" s="88"/>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2"/>
      <c r="B47" s="87"/>
      <c r="C47" s="88"/>
      <c r="D47" s="88"/>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2"/>
      <c r="B48" s="87"/>
      <c r="C48" s="88"/>
      <c r="D48" s="88"/>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2"/>
      <c r="B49" s="87"/>
      <c r="C49" s="88"/>
      <c r="D49" s="88"/>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2"/>
      <c r="B50" s="87"/>
      <c r="C50" s="88"/>
      <c r="D50" s="88"/>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2"/>
      <c r="B51" s="87"/>
      <c r="C51" s="88"/>
      <c r="D51" s="88"/>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2"/>
      <c r="B52" s="87"/>
      <c r="C52" s="88"/>
      <c r="D52" s="88"/>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2"/>
      <c r="B53" s="87"/>
      <c r="C53" s="88"/>
      <c r="D53" s="88"/>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2"/>
      <c r="B54" s="87"/>
      <c r="C54" s="88"/>
      <c r="D54" s="88"/>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2"/>
      <c r="B55" s="87"/>
      <c r="C55" s="88"/>
      <c r="D55" s="88"/>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2"/>
      <c r="B56" s="87"/>
      <c r="C56" s="88"/>
      <c r="D56" s="88"/>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68</v>
      </c>
    </row>
    <row r="24288" spans="1844:1844" x14ac:dyDescent="0.25">
      <c r="BRX24288" t="s">
        <v>69</v>
      </c>
    </row>
    <row r="79466" spans="11867:11867" x14ac:dyDescent="0.25">
      <c r="QNK79466" t="s">
        <v>70</v>
      </c>
    </row>
    <row r="95881" spans="13812:13812" x14ac:dyDescent="0.25">
      <c r="TKF95881" t="s">
        <v>71</v>
      </c>
    </row>
    <row r="113333" spans="214:214" x14ac:dyDescent="0.25">
      <c r="HF113333" t="s">
        <v>72</v>
      </c>
    </row>
    <row r="120283" spans="10134:10134" x14ac:dyDescent="0.25">
      <c r="NYT120283" t="s">
        <v>73</v>
      </c>
    </row>
    <row r="121754" spans="6161:6161" x14ac:dyDescent="0.25">
      <c r="IBY121754" t="s">
        <v>74</v>
      </c>
    </row>
    <row r="122485" spans="558:558" x14ac:dyDescent="0.25">
      <c r="UL122485" t="s">
        <v>75</v>
      </c>
    </row>
    <row r="135581" spans="14555:14555" x14ac:dyDescent="0.25">
      <c r="UMU135581" t="s">
        <v>76</v>
      </c>
    </row>
    <row r="161465" spans="2615:2615" x14ac:dyDescent="0.25">
      <c r="CVO161465" t="s">
        <v>77</v>
      </c>
    </row>
    <row r="168375" spans="8394:8394" x14ac:dyDescent="0.25">
      <c r="LJV168375" t="s">
        <v>78</v>
      </c>
    </row>
    <row r="168981" spans="6779:6779" x14ac:dyDescent="0.25">
      <c r="IZS168981" t="s">
        <v>79</v>
      </c>
    </row>
    <row r="174813" spans="7751:7751" x14ac:dyDescent="0.25">
      <c r="KLC174813" t="s">
        <v>80</v>
      </c>
    </row>
    <row r="182977" spans="10586:10586" x14ac:dyDescent="0.25">
      <c r="OQD182977" t="s">
        <v>81</v>
      </c>
    </row>
    <row r="183266" spans="4797:4797" x14ac:dyDescent="0.25">
      <c r="GBM183266" t="s">
        <v>82</v>
      </c>
    </row>
    <row r="187059" spans="12800:12800" x14ac:dyDescent="0.25">
      <c r="RXH187059" t="s">
        <v>83</v>
      </c>
    </row>
    <row r="201402" spans="14351:14351" x14ac:dyDescent="0.25">
      <c r="UEY201402" t="s">
        <v>84</v>
      </c>
    </row>
    <row r="204101" spans="435:435" x14ac:dyDescent="0.25">
      <c r="PS204101" t="s">
        <v>85</v>
      </c>
    </row>
    <row r="207956" spans="13603:13603" x14ac:dyDescent="0.25">
      <c r="TCE207956" t="s">
        <v>86</v>
      </c>
    </row>
    <row r="208967" spans="8275:8275" x14ac:dyDescent="0.25">
      <c r="LFG208967" t="s">
        <v>87</v>
      </c>
    </row>
    <row r="210856" spans="8802:8802" x14ac:dyDescent="0.25">
      <c r="LZN210856" t="s">
        <v>88</v>
      </c>
    </row>
    <row r="212137" spans="2342:2342" x14ac:dyDescent="0.25">
      <c r="CLB212137" t="s">
        <v>89</v>
      </c>
    </row>
    <row r="221935" spans="15876:15876" x14ac:dyDescent="0.25">
      <c r="WLP221935" t="s">
        <v>90</v>
      </c>
    </row>
    <row r="232839" spans="1228:1228" x14ac:dyDescent="0.25">
      <c r="AUF232839" t="s">
        <v>91</v>
      </c>
    </row>
    <row r="233143" spans="3284:3284" x14ac:dyDescent="0.25">
      <c r="DVH233143" t="s">
        <v>92</v>
      </c>
    </row>
    <row r="233724" spans="7398:7398" x14ac:dyDescent="0.25">
      <c r="JXN233724" t="s">
        <v>93</v>
      </c>
    </row>
    <row r="244974" spans="6350:6350" x14ac:dyDescent="0.25">
      <c r="IJF244974" t="s">
        <v>94</v>
      </c>
    </row>
    <row r="245502" spans="4179:4179" x14ac:dyDescent="0.25">
      <c r="FDS245502" t="s">
        <v>95</v>
      </c>
    </row>
    <row r="250967" spans="7857:7857" x14ac:dyDescent="0.25">
      <c r="KPE250967" t="s">
        <v>96</v>
      </c>
    </row>
    <row r="272430" spans="2838:2838" x14ac:dyDescent="0.25">
      <c r="DED272430" t="s">
        <v>97</v>
      </c>
    </row>
    <row r="286293" spans="12886:12886" x14ac:dyDescent="0.25">
      <c r="SAP286293" t="s">
        <v>98</v>
      </c>
    </row>
    <row r="309519" spans="2962:2962" x14ac:dyDescent="0.25">
      <c r="DIX309519" t="s">
        <v>99</v>
      </c>
    </row>
    <row r="322889" spans="7588:7588" x14ac:dyDescent="0.25">
      <c r="KEV322889" t="s">
        <v>100</v>
      </c>
    </row>
    <row r="323135" spans="13999:13999" x14ac:dyDescent="0.25">
      <c r="TRK323135" t="s">
        <v>101</v>
      </c>
    </row>
    <row r="337408" spans="9770:9770" x14ac:dyDescent="0.25">
      <c r="NKT337408" t="s">
        <v>102</v>
      </c>
    </row>
    <row r="344741" spans="11941:11941" x14ac:dyDescent="0.25">
      <c r="QQG344741" t="s">
        <v>103</v>
      </c>
    </row>
    <row r="364835" spans="3586:3586" x14ac:dyDescent="0.25">
      <c r="EGX364835" t="s">
        <v>104</v>
      </c>
    </row>
    <row r="373702" spans="11066:11066" x14ac:dyDescent="0.25">
      <c r="PIP373702" t="s">
        <v>105</v>
      </c>
    </row>
    <row r="375786" spans="5149:5149" x14ac:dyDescent="0.25">
      <c r="GPA375786" t="s">
        <v>106</v>
      </c>
    </row>
    <row r="376947" spans="2991:2991" x14ac:dyDescent="0.25">
      <c r="DKA376947" t="s">
        <v>107</v>
      </c>
    </row>
    <row r="392157" spans="11710:11710" x14ac:dyDescent="0.25">
      <c r="QHJ392157" t="s">
        <v>108</v>
      </c>
    </row>
    <row r="407751" spans="14284:14284" x14ac:dyDescent="0.25">
      <c r="UCJ407751" t="s">
        <v>109</v>
      </c>
    </row>
    <row r="430839" spans="2012:2012" x14ac:dyDescent="0.25">
      <c r="BYJ430839" t="s">
        <v>110</v>
      </c>
    </row>
    <row r="431366" spans="4819:4819" x14ac:dyDescent="0.25">
      <c r="GCI431366" t="s">
        <v>111</v>
      </c>
    </row>
    <row r="441816" spans="9746:9746" x14ac:dyDescent="0.25">
      <c r="NJV441816" t="s">
        <v>112</v>
      </c>
    </row>
    <row r="444202" spans="4114:4114" x14ac:dyDescent="0.25">
      <c r="FBF444202" t="s">
        <v>113</v>
      </c>
    </row>
    <row r="451517" spans="9907:9907" x14ac:dyDescent="0.25">
      <c r="NQA451517" t="s">
        <v>114</v>
      </c>
    </row>
    <row r="477297" spans="10925:10925" x14ac:dyDescent="0.25">
      <c r="PDE477297" t="s">
        <v>115</v>
      </c>
    </row>
    <row r="477777" spans="1804:1804" x14ac:dyDescent="0.25">
      <c r="BQJ477777" t="s">
        <v>116</v>
      </c>
    </row>
    <row r="482509" spans="10084:10084" x14ac:dyDescent="0.25">
      <c r="NWV482509" t="s">
        <v>117</v>
      </c>
    </row>
    <row r="498728" spans="2194:2194" x14ac:dyDescent="0.25">
      <c r="CFJ498728" t="s">
        <v>118</v>
      </c>
    </row>
    <row r="515219" spans="795:795" x14ac:dyDescent="0.25">
      <c r="ADO515219" t="s">
        <v>119</v>
      </c>
    </row>
    <row r="523182" spans="1975:1975" x14ac:dyDescent="0.25">
      <c r="BWY523182" t="s">
        <v>120</v>
      </c>
    </row>
    <row r="526921" spans="11152:11152" x14ac:dyDescent="0.25">
      <c r="PLX526921" t="s">
        <v>121</v>
      </c>
    </row>
    <row r="531141" spans="1831:1831" x14ac:dyDescent="0.25">
      <c r="BRK531141" t="s">
        <v>122</v>
      </c>
    </row>
    <row r="543034" spans="14392:14392" x14ac:dyDescent="0.25">
      <c r="UGN543034" t="s">
        <v>123</v>
      </c>
    </row>
    <row r="543196" spans="9139:9139" x14ac:dyDescent="0.25">
      <c r="MMM543196" t="s">
        <v>124</v>
      </c>
    </row>
    <row r="568067" spans="6438:6438" x14ac:dyDescent="0.25">
      <c r="IMP568067" t="s">
        <v>125</v>
      </c>
    </row>
    <row r="569649" spans="8456:8456" x14ac:dyDescent="0.25">
      <c r="LMF569649" t="s">
        <v>126</v>
      </c>
    </row>
    <row r="570884" spans="5195:5195" x14ac:dyDescent="0.25">
      <c r="GQU570884" t="s">
        <v>127</v>
      </c>
    </row>
    <row r="571960" spans="5294:5294" x14ac:dyDescent="0.25">
      <c r="GUP571960" t="s">
        <v>128</v>
      </c>
    </row>
    <row r="595202" spans="3894:3894" x14ac:dyDescent="0.25">
      <c r="EST595202" t="s">
        <v>129</v>
      </c>
    </row>
    <row r="596636" spans="5120:5120" x14ac:dyDescent="0.25">
      <c r="GNX596636" t="s">
        <v>130</v>
      </c>
    </row>
    <row r="610300" spans="8599:8599" x14ac:dyDescent="0.25">
      <c r="LRS610300" t="s">
        <v>131</v>
      </c>
    </row>
    <row r="614630" spans="9341:9341" x14ac:dyDescent="0.25">
      <c r="MUG614630" t="s">
        <v>132</v>
      </c>
    </row>
    <row r="623552" spans="5168:5168" x14ac:dyDescent="0.25">
      <c r="GPT623552" t="s">
        <v>133</v>
      </c>
    </row>
    <row r="628206" spans="5289:5289" x14ac:dyDescent="0.25">
      <c r="GUK628206" t="s">
        <v>134</v>
      </c>
    </row>
    <row r="631400" spans="2674:2674" x14ac:dyDescent="0.25">
      <c r="CXV631400" t="s">
        <v>135</v>
      </c>
    </row>
    <row r="633685" spans="1197:1197" x14ac:dyDescent="0.25">
      <c r="ATA633685" t="s">
        <v>136</v>
      </c>
    </row>
    <row r="653826" spans="6767:6767" x14ac:dyDescent="0.25">
      <c r="IZG653826" t="s">
        <v>137</v>
      </c>
    </row>
    <row r="661282" spans="3538:3538" x14ac:dyDescent="0.25">
      <c r="EFB661282" t="s">
        <v>138</v>
      </c>
    </row>
    <row r="683533" spans="175:175" x14ac:dyDescent="0.25">
      <c r="FS683533" t="s">
        <v>139</v>
      </c>
    </row>
    <row r="688415" spans="3830:3830" x14ac:dyDescent="0.25">
      <c r="EQH688415" t="s">
        <v>140</v>
      </c>
    </row>
    <row r="704608" spans="8147:8147" x14ac:dyDescent="0.25">
      <c r="LAI704608" t="s">
        <v>141</v>
      </c>
    </row>
    <row r="713740" spans="9938:9938" x14ac:dyDescent="0.25">
      <c r="NRF713740" t="s">
        <v>142</v>
      </c>
    </row>
    <row r="742474" spans="5631:5631" x14ac:dyDescent="0.25">
      <c r="HHO742474" t="s">
        <v>143</v>
      </c>
    </row>
    <row r="743721" spans="4625:4625" x14ac:dyDescent="0.25">
      <c r="FUW743721" t="s">
        <v>144</v>
      </c>
    </row>
    <row r="744794" spans="12410:12410" x14ac:dyDescent="0.25">
      <c r="RIH744794" t="s">
        <v>145</v>
      </c>
    </row>
    <row r="757134" spans="11308:11308" x14ac:dyDescent="0.25">
      <c r="PRX757134" t="s">
        <v>146</v>
      </c>
    </row>
    <row r="757947" spans="12029:12029" x14ac:dyDescent="0.25">
      <c r="QTQ757947" t="s">
        <v>147</v>
      </c>
    </row>
    <row r="766886" spans="5565:5565" x14ac:dyDescent="0.25">
      <c r="HFA766886" t="s">
        <v>148</v>
      </c>
    </row>
    <row r="766898" spans="4539:4539" x14ac:dyDescent="0.25">
      <c r="FRO766898" t="s">
        <v>149</v>
      </c>
    </row>
    <row r="795430" spans="4682:4682" x14ac:dyDescent="0.25">
      <c r="FXB795430" t="s">
        <v>150</v>
      </c>
    </row>
    <row r="805485" spans="11020:11020" x14ac:dyDescent="0.25">
      <c r="PGV805485" t="s">
        <v>151</v>
      </c>
    </row>
    <row r="811790" spans="12926:12926" x14ac:dyDescent="0.25">
      <c r="SCD811790" t="s">
        <v>152</v>
      </c>
    </row>
    <row r="819031" spans="12299:12299" x14ac:dyDescent="0.25">
      <c r="REA819031" t="s">
        <v>153</v>
      </c>
    </row>
    <row r="847001" spans="10991:10991" x14ac:dyDescent="0.25">
      <c r="PFS847001" t="s">
        <v>154</v>
      </c>
    </row>
    <row r="855741" spans="16101:16101" x14ac:dyDescent="0.25">
      <c r="WUG855741" t="s">
        <v>155</v>
      </c>
    </row>
    <row r="857196" spans="8530:8530" x14ac:dyDescent="0.25">
      <c r="LPB857196" t="s">
        <v>156</v>
      </c>
    </row>
    <row r="866818" spans="3:3" x14ac:dyDescent="0.25">
      <c r="C866818" t="s">
        <v>157</v>
      </c>
    </row>
    <row r="871142" spans="4574:4574" x14ac:dyDescent="0.25">
      <c r="FSX871142" t="s">
        <v>158</v>
      </c>
    </row>
    <row r="885368" spans="2857:2857" x14ac:dyDescent="0.25">
      <c r="DEW885368" t="s">
        <v>159</v>
      </c>
    </row>
    <row r="886390" spans="6631:6631" x14ac:dyDescent="0.25">
      <c r="IUA886390" t="s">
        <v>160</v>
      </c>
    </row>
    <row r="909183" spans="7941:7941" x14ac:dyDescent="0.25">
      <c r="KSK909183" t="s">
        <v>161</v>
      </c>
    </row>
    <row r="921185" spans="13003:13003" x14ac:dyDescent="0.25">
      <c r="SFC921185" t="s">
        <v>162</v>
      </c>
    </row>
    <row r="929502" spans="5965:5965" x14ac:dyDescent="0.25">
      <c r="HUK929502" t="s">
        <v>163</v>
      </c>
    </row>
    <row r="933815" spans="8984:8984" x14ac:dyDescent="0.25">
      <c r="MGN933815" t="s">
        <v>164</v>
      </c>
    </row>
    <row r="938189" spans="7657:7657" x14ac:dyDescent="0.25">
      <c r="KHM938189" t="s">
        <v>165</v>
      </c>
    </row>
    <row r="957320" spans="7250:7250" x14ac:dyDescent="0.25">
      <c r="JRV957320" t="s">
        <v>166</v>
      </c>
    </row>
    <row r="958646" spans="11046:11046" x14ac:dyDescent="0.25">
      <c r="PHV958646" t="s">
        <v>167</v>
      </c>
    </row>
    <row r="974296" spans="6131:6131" x14ac:dyDescent="0.25">
      <c r="IAU974296" t="s">
        <v>168</v>
      </c>
    </row>
    <row r="985602" spans="11239:11239" x14ac:dyDescent="0.25">
      <c r="PPG985602" t="s">
        <v>169</v>
      </c>
    </row>
    <row r="986867" spans="6039:6039" x14ac:dyDescent="0.25">
      <c r="HXG986867" t="s">
        <v>170</v>
      </c>
    </row>
    <row r="989493" spans="12018:12018" x14ac:dyDescent="0.25">
      <c r="QTF989493" t="s">
        <v>171</v>
      </c>
    </row>
    <row r="999089" spans="5964:5964" x14ac:dyDescent="0.25">
      <c r="HUJ999089" t="s">
        <v>172</v>
      </c>
    </row>
    <row r="1002792" spans="10036:10036" x14ac:dyDescent="0.25">
      <c r="NUZ1002792" t="s">
        <v>173</v>
      </c>
    </row>
    <row r="1018289" spans="12675:12675" x14ac:dyDescent="0.25">
      <c r="RSM1018289" t="s">
        <v>174</v>
      </c>
    </row>
    <row r="1024703" spans="3742:3742" x14ac:dyDescent="0.25">
      <c r="EMX1024703" t="s">
        <v>175</v>
      </c>
    </row>
    <row r="1035398" spans="9869:9869" x14ac:dyDescent="0.25">
      <c r="NOO1035398" t="s">
        <v>176</v>
      </c>
    </row>
    <row r="1036858" spans="5143:5143" x14ac:dyDescent="0.25">
      <c r="GOU1036858" t="s">
        <v>177</v>
      </c>
    </row>
    <row r="1043729" spans="2750:2750" x14ac:dyDescent="0.25">
      <c r="DAT1043729" t="s">
        <v>178</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tabSelected="1" zoomScale="75" zoomScaleNormal="75" workbookViewId="0">
      <pane ySplit="2" topLeftCell="A3" activePane="bottomLeft" state="frozen"/>
      <selection pane="bottomLeft"/>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1" t="s">
        <v>61</v>
      </c>
      <c r="C1" s="122"/>
      <c r="D1" s="122"/>
      <c r="E1" s="123"/>
      <c r="F1" s="118" t="s">
        <v>26</v>
      </c>
      <c r="G1" s="119"/>
      <c r="H1" s="2"/>
      <c r="I1" s="2"/>
      <c r="J1" s="2"/>
      <c r="K1" s="3"/>
      <c r="M1" s="3"/>
      <c r="N1" s="3"/>
    </row>
    <row r="2" spans="1:19" s="24" customFormat="1" ht="27" customHeight="1" x14ac:dyDescent="0.25">
      <c r="A2" s="68" t="s">
        <v>27</v>
      </c>
      <c r="B2" s="125" t="s">
        <v>62</v>
      </c>
      <c r="C2" s="122"/>
      <c r="D2" s="122"/>
      <c r="E2" s="123"/>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20" t="s">
        <v>30</v>
      </c>
      <c r="C4" s="119"/>
      <c r="D4" s="120" t="s">
        <v>31</v>
      </c>
      <c r="E4" s="119"/>
      <c r="F4" s="7"/>
      <c r="H4" s="7"/>
      <c r="I4" s="7"/>
      <c r="J4" s="2"/>
      <c r="Q4" s="5"/>
      <c r="R4" s="5"/>
      <c r="S4" s="5"/>
    </row>
    <row r="5" spans="1:19" ht="25.15" customHeight="1" x14ac:dyDescent="0.25">
      <c r="A5" s="85">
        <f>IFERROR(AVERAGE(B7:B1048576),0)</f>
        <v>6200</v>
      </c>
      <c r="B5" s="124">
        <f>IFERROR(MEDIAN(B7:B1048576),0)</f>
        <v>6200</v>
      </c>
      <c r="C5" s="119"/>
      <c r="D5" s="124">
        <f>IFERROR(AVERAGEIFS(B7:B1048576,B7:B1048576,"&lt;"&amp;(A5+IFERROR(_xlfn.STDEV.S(B7:B1048576),0)),B7:B1048576,"&gt;"&amp;(A5-IFERROR(_xlfn.STDEV.S(B7:B1048576),0))),0)</f>
        <v>0</v>
      </c>
      <c r="E5" s="119"/>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5">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
      <c r="A11" s="70" t="s">
        <v>48</v>
      </c>
      <c r="B11" s="8"/>
      <c r="C11" s="69"/>
      <c r="D11" s="42"/>
      <c r="E11" s="43"/>
      <c r="F11" s="44"/>
      <c r="G11" s="6"/>
      <c r="H11" s="6"/>
      <c r="I11" s="6"/>
      <c r="J11" s="6"/>
      <c r="L11" s="4"/>
      <c r="M11" s="3"/>
      <c r="N11" s="3"/>
      <c r="Q11" s="5"/>
      <c r="R11" s="5"/>
      <c r="S11" s="5"/>
    </row>
    <row r="12" spans="1:19" s="27" customFormat="1" ht="52.5" customHeight="1" x14ac:dyDescent="0.3">
      <c r="A12" s="56" t="s">
        <v>49</v>
      </c>
      <c r="B12" s="58" t="s">
        <v>44</v>
      </c>
      <c r="C12" s="57" t="s">
        <v>50</v>
      </c>
      <c r="D12" s="99" t="s">
        <v>51</v>
      </c>
      <c r="E12" s="98"/>
      <c r="F12" s="92"/>
      <c r="G12" s="66"/>
      <c r="H12" s="66"/>
      <c r="I12" s="66"/>
      <c r="J12" s="66"/>
      <c r="M12" s="60"/>
      <c r="N12" s="60"/>
      <c r="Q12" s="61"/>
      <c r="R12" s="61"/>
      <c r="S12" s="61"/>
    </row>
    <row r="13" spans="1:19" s="27" customFormat="1" ht="52.5" customHeight="1" x14ac:dyDescent="0.3">
      <c r="A13" s="37" t="s">
        <v>179</v>
      </c>
      <c r="B13" s="49">
        <v>6200</v>
      </c>
      <c r="C13" s="50" t="s">
        <v>180</v>
      </c>
      <c r="D13" s="95" t="s">
        <v>181</v>
      </c>
      <c r="E13" s="96"/>
      <c r="F13" s="97"/>
      <c r="G13" s="35"/>
      <c r="H13" s="35"/>
      <c r="I13" s="35"/>
      <c r="J13" s="35"/>
      <c r="L13" s="36"/>
      <c r="M13" s="28"/>
      <c r="N13" s="28"/>
      <c r="Q13" s="29"/>
      <c r="R13" s="29"/>
      <c r="S13" s="29"/>
    </row>
    <row r="14" spans="1:19" s="27" customFormat="1" ht="52.5" customHeight="1" x14ac:dyDescent="0.3"/>
    <row r="15" spans="1:19" s="27" customFormat="1" ht="52.5" customHeight="1" x14ac:dyDescent="0.3"/>
    <row r="16" spans="1:19" s="27" customFormat="1" ht="52.5" customHeight="1" x14ac:dyDescent="0.3"/>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4.9"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9"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1" t="s">
        <v>64</v>
      </c>
      <c r="C1" s="122"/>
      <c r="D1" s="122"/>
      <c r="E1" s="123"/>
      <c r="F1" s="118" t="s">
        <v>26</v>
      </c>
      <c r="G1" s="119"/>
      <c r="H1" s="2"/>
      <c r="I1" s="2"/>
      <c r="J1" s="2"/>
      <c r="K1" s="3"/>
      <c r="M1" s="3"/>
      <c r="N1" s="3"/>
    </row>
    <row r="2" spans="1:19" s="24" customFormat="1" ht="27" customHeight="1" x14ac:dyDescent="0.25">
      <c r="A2" s="68" t="s">
        <v>27</v>
      </c>
      <c r="B2" s="125" t="s">
        <v>62</v>
      </c>
      <c r="C2" s="122"/>
      <c r="D2" s="122"/>
      <c r="E2" s="123"/>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20" t="s">
        <v>30</v>
      </c>
      <c r="C4" s="119"/>
      <c r="D4" s="120" t="s">
        <v>31</v>
      </c>
      <c r="E4" s="119"/>
      <c r="F4" s="7"/>
      <c r="H4" s="7"/>
      <c r="I4" s="7"/>
      <c r="J4" s="2"/>
      <c r="Q4" s="5"/>
      <c r="R4" s="5"/>
      <c r="S4" s="5"/>
    </row>
    <row r="5" spans="1:19" ht="25.15" customHeight="1" x14ac:dyDescent="0.25">
      <c r="A5" s="85">
        <f>IFERROR(AVERAGE(B7:B1048576),0)</f>
        <v>988.625</v>
      </c>
      <c r="B5" s="124">
        <f>IFERROR(MEDIAN(B7:B1048576),0)</f>
        <v>949.5</v>
      </c>
      <c r="C5" s="119"/>
      <c r="D5" s="124">
        <f>IFERROR(AVERAGEIFS(B7:B1048576,B7:B1048576,"&lt;"&amp;(A5+IFERROR(_xlfn.STDEV.S(B7:B1048576),0)),B7:B1048576,"&gt;"&amp;(A5-IFERROR(_xlfn.STDEV.S(B7:B1048576),0))),0)</f>
        <v>949.5</v>
      </c>
      <c r="E5" s="119"/>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182</v>
      </c>
      <c r="B9" s="49">
        <v>756</v>
      </c>
      <c r="C9" s="39" t="s">
        <v>183</v>
      </c>
      <c r="D9" s="39" t="s">
        <v>184</v>
      </c>
      <c r="E9" s="40">
        <v>2952689000694</v>
      </c>
      <c r="F9" s="38" t="s">
        <v>185</v>
      </c>
      <c r="G9" s="67" t="s">
        <v>186</v>
      </c>
      <c r="H9" s="39" t="s">
        <v>187</v>
      </c>
      <c r="I9" s="39" t="s">
        <v>181</v>
      </c>
      <c r="J9" s="41" t="s">
        <v>188</v>
      </c>
      <c r="L9" s="36"/>
      <c r="M9" s="28"/>
      <c r="N9" s="28"/>
      <c r="Q9" s="29"/>
      <c r="R9" s="29"/>
      <c r="S9" s="29"/>
    </row>
    <row r="10" spans="1:19" s="27" customFormat="1" ht="52.5" customHeight="1" x14ac:dyDescent="0.3">
      <c r="A10" s="34" t="s">
        <v>189</v>
      </c>
      <c r="B10" s="49">
        <v>999</v>
      </c>
      <c r="C10" s="39" t="s">
        <v>190</v>
      </c>
      <c r="D10" s="39" t="s">
        <v>191</v>
      </c>
      <c r="E10" s="40">
        <v>34758951000146</v>
      </c>
      <c r="F10" s="38" t="s">
        <v>192</v>
      </c>
      <c r="G10" s="67" t="s">
        <v>193</v>
      </c>
      <c r="H10" s="39" t="s">
        <v>194</v>
      </c>
      <c r="I10" s="39">
        <v>2024</v>
      </c>
      <c r="J10" s="41" t="s">
        <v>195</v>
      </c>
      <c r="L10" s="36"/>
      <c r="M10" s="28"/>
      <c r="N10" s="28"/>
      <c r="Q10" s="29"/>
      <c r="R10" s="29"/>
      <c r="S10" s="29"/>
    </row>
    <row r="11" spans="1:19" s="27" customFormat="1" ht="52.5" customHeight="1" x14ac:dyDescent="0.3">
      <c r="A11" s="34" t="s">
        <v>196</v>
      </c>
      <c r="B11" s="49">
        <v>1299.5</v>
      </c>
      <c r="C11" s="39" t="s">
        <v>197</v>
      </c>
      <c r="D11" s="39" t="s">
        <v>198</v>
      </c>
      <c r="E11" s="40">
        <v>4132587000143</v>
      </c>
      <c r="F11" s="38" t="s">
        <v>199</v>
      </c>
      <c r="G11" s="67" t="s">
        <v>200</v>
      </c>
      <c r="H11" s="39" t="s">
        <v>201</v>
      </c>
      <c r="I11" s="39">
        <v>2025</v>
      </c>
      <c r="J11" s="41" t="s">
        <v>202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179</v>
      </c>
      <c r="B16" s="49">
        <v>900</v>
      </c>
      <c r="C16" s="50" t="s">
        <v>180</v>
      </c>
      <c r="D16" s="95" t="s">
        <v>181</v>
      </c>
      <c r="E16" s="96"/>
      <c r="F16" s="97"/>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4.9"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D13" sqref="D13"/>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21" t="s">
        <v>66</v>
      </c>
      <c r="C1" s="122"/>
      <c r="D1" s="122"/>
      <c r="E1" s="123"/>
      <c r="F1" s="118" t="s">
        <v>26</v>
      </c>
      <c r="G1" s="119"/>
      <c r="H1" s="2"/>
      <c r="I1" s="2"/>
      <c r="J1" s="2"/>
      <c r="K1" s="3"/>
      <c r="M1" s="3"/>
      <c r="N1" s="3"/>
    </row>
    <row r="2" spans="1:19" s="24" customFormat="1" ht="27" customHeight="1" x14ac:dyDescent="0.25">
      <c r="A2" s="68" t="s">
        <v>27</v>
      </c>
      <c r="B2" s="125" t="s">
        <v>67</v>
      </c>
      <c r="C2" s="122"/>
      <c r="D2" s="122"/>
      <c r="E2" s="123"/>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20" t="s">
        <v>30</v>
      </c>
      <c r="C4" s="119"/>
      <c r="D4" s="120" t="s">
        <v>31</v>
      </c>
      <c r="E4" s="119"/>
      <c r="F4" s="7"/>
      <c r="H4" s="7"/>
      <c r="I4" s="7"/>
      <c r="J4" s="2"/>
      <c r="Q4" s="5"/>
      <c r="R4" s="5"/>
      <c r="S4" s="5"/>
    </row>
    <row r="5" spans="1:19" ht="25.15" customHeight="1" x14ac:dyDescent="0.25">
      <c r="A5" s="85">
        <f>IFERROR(AVERAGE(B7:B1048576),0)</f>
        <v>700</v>
      </c>
      <c r="B5" s="124">
        <f>IFERROR(MEDIAN(B7:B1048576),0)</f>
        <v>700</v>
      </c>
      <c r="C5" s="119"/>
      <c r="D5" s="124">
        <f>IFERROR(AVERAGEIFS(B7:B1048576,B7:B1048576,"&lt;"&amp;(A5+IFERROR(_xlfn.STDEV.S(B7:B1048576),0)),B7:B1048576,"&gt;"&amp;(A5-IFERROR(_xlfn.STDEV.S(B7:B1048576),0))),0)</f>
        <v>0</v>
      </c>
      <c r="E5" s="119"/>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5">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
      <c r="A11" s="70" t="s">
        <v>48</v>
      </c>
      <c r="B11" s="8"/>
      <c r="C11" s="69"/>
      <c r="D11" s="42"/>
      <c r="E11" s="43"/>
      <c r="F11" s="44"/>
      <c r="G11" s="6"/>
      <c r="H11" s="6"/>
      <c r="I11" s="6"/>
      <c r="J11" s="6"/>
      <c r="L11" s="4"/>
      <c r="M11" s="3"/>
      <c r="N11" s="3"/>
      <c r="Q11" s="5"/>
      <c r="R11" s="5"/>
      <c r="S11" s="5"/>
    </row>
    <row r="12" spans="1:19" s="27" customFormat="1" ht="52.5" customHeight="1" x14ac:dyDescent="0.3">
      <c r="A12" s="56" t="s">
        <v>49</v>
      </c>
      <c r="B12" s="58" t="s">
        <v>44</v>
      </c>
      <c r="C12" s="57" t="s">
        <v>50</v>
      </c>
      <c r="D12" s="99" t="s">
        <v>51</v>
      </c>
      <c r="E12" s="98"/>
      <c r="F12" s="92"/>
      <c r="G12" s="66"/>
      <c r="H12" s="66"/>
      <c r="I12" s="66"/>
      <c r="J12" s="66"/>
      <c r="M12" s="60"/>
      <c r="N12" s="60"/>
      <c r="Q12" s="61"/>
      <c r="R12" s="61"/>
      <c r="S12" s="61"/>
    </row>
    <row r="13" spans="1:19" s="27" customFormat="1" ht="52.5" customHeight="1" x14ac:dyDescent="0.3">
      <c r="A13" s="37" t="s">
        <v>179</v>
      </c>
      <c r="B13" s="49">
        <v>700</v>
      </c>
      <c r="C13" s="50" t="s">
        <v>180</v>
      </c>
      <c r="D13" s="95" t="s">
        <v>181</v>
      </c>
      <c r="E13" s="96"/>
      <c r="F13" s="97"/>
      <c r="G13" s="35"/>
      <c r="H13" s="35"/>
      <c r="I13" s="35"/>
      <c r="J13" s="35"/>
      <c r="L13" s="36"/>
      <c r="M13" s="28"/>
      <c r="N13" s="28"/>
      <c r="Q13" s="29"/>
      <c r="R13" s="29"/>
      <c r="S13" s="29"/>
    </row>
    <row r="14" spans="1:19" s="27" customFormat="1" ht="52.5" customHeight="1" x14ac:dyDescent="0.3"/>
    <row r="15" spans="1:19" s="27" customFormat="1" ht="52.5" customHeight="1" x14ac:dyDescent="0.3"/>
    <row r="16" spans="1:19" s="27" customFormat="1" ht="52.5" customHeight="1" x14ac:dyDescent="0.3"/>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4.9"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4</vt:i4>
      </vt:variant>
    </vt:vector>
  </HeadingPairs>
  <TitlesOfParts>
    <vt:vector size="11" baseType="lpstr">
      <vt:lpstr>FORNECEDOR</vt:lpstr>
      <vt:lpstr>MODELO</vt:lpstr>
      <vt:lpstr>MODELO_CONVERTIDO</vt:lpstr>
      <vt:lpstr>RESUMO</vt:lpstr>
      <vt:lpstr>1</vt:lpstr>
      <vt:lpstr>2</vt:lpstr>
      <vt:lpstr>3</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2025-05-09T17:47:22Z</dcterms:modified>
</cp:coreProperties>
</file>