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DC747B9D-DBBB-FA85-71B4-595EBAB97821}"/>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4\DOCUMENTOS EDITAIS  2024 - PREGÃO PRESENCIAL\PREGÃO PRESENCIAL Nº XX - 2024 - YOGA\"/>
    </mc:Choice>
  </mc:AlternateContent>
  <xr:revisionPtr revIDLastSave="0" documentId="13_ncr:1_{3177305E-17C1-4F66-9EA6-43815F396C82}" xr6:coauthVersionLast="47" xr6:coauthVersionMax="47" xr10:uidLastSave="{00000000-0000-0000-0000-000000000000}"/>
  <bookViews>
    <workbookView xWindow="-120" yWindow="-120" windowWidth="24240" windowHeight="13140" tabRatio="742" firstSheet="1" activeTab="3" xr2:uid="{7197D7A2-41E5-406A-9A02-C7CC689553E3}"/>
  </bookViews>
  <sheets>
    <sheet name="FORNECEDOR" sheetId="8" state="hidden" r:id="rId1"/>
    <sheet name="RESUMO" sheetId="2" r:id="rId2"/>
    <sheet name="MODELO" sheetId="13" state="hidden" r:id="rId3"/>
    <sheet name="1" sheetId="14" r:id="rId4"/>
    <sheet name="GPT cache" sheetId="6" state="veryHidden" r:id="rId5"/>
  </sheets>
  <definedNames>
    <definedName name="_FilterDatabase" localSheetId="3" hidden="1">'1'!$A$8:$E$8</definedName>
    <definedName name="_FilterDatabase" localSheetId="2" hidden="1">MODELO!$A$8:$E$8</definedName>
    <definedName name="_xlnm.Print_Area" localSheetId="1">RESUMO!$A$1:$F$71</definedName>
    <definedName name="_xlnm.Print_Titles" localSheetId="3">'1'!$1:$6</definedName>
    <definedName name="_xlnm.Print_Titles" localSheetId="2">MODELO!$1:$6</definedName>
    <definedName name="_xlnm.Print_Titles" localSheetId="1">RESUMO!$1:$2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14" l="1"/>
  <c r="A5" i="14"/>
  <c r="D5" i="14" s="1"/>
  <c r="B5" i="13"/>
  <c r="A5" i="13"/>
  <c r="D5" i="13"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l="1" a="1"/>
  <c r="E5" i="2" l="1"/>
  <c r="E6" i="2" s="1" a="1"/>
  <c r="E6" i="2" l="1"/>
  <c r="E7" i="2" a="1"/>
  <c r="E7" i="2" l="1"/>
  <c r="E8" i="2" a="1"/>
  <c r="E8" i="2" l="1"/>
  <c r="E9" i="2"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 r="E2293" i="2" a="1"/>
  <c r="E2293"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<sst xmlns="http://schemas.openxmlformats.org/spreadsheetml/2006/main" count="262" uniqueCount="196">
  <si>
    <t>ITEM SOLICITADO:</t>
  </si>
  <si>
    <t>UNIDADE DE MEDIDA:</t>
  </si>
  <si>
    <t xml:space="preserve"> </t>
  </si>
  <si>
    <t>PESQUISA DE PREÇOS BASEADA EM COMPRAS SEMELHANTES DE OUTROS ÓRGÃOS PÚBLICOS - Art. 23, § 1º, inciso II, Lei nº 14.133/2021</t>
  </si>
  <si>
    <t>VALOR UNITÁRIO</t>
  </si>
  <si>
    <t>UNIDADE DE MEDIDA</t>
  </si>
  <si>
    <t>FONTE DE PESQUISA</t>
  </si>
  <si>
    <t>ÓRGÃO COMPRADOR</t>
  </si>
  <si>
    <t>MODALIDADE LICITAÇÃO</t>
  </si>
  <si>
    <t>PESQUISA DE PREÇOS BASEADA EM SITES DE AMPLO DOMÍNIO - Art. 23, § 1º, inciso III, Lei nº 14.133/2021</t>
  </si>
  <si>
    <t>PESQUISA DE PREÇOS DIRETA COM FORNECEDOR - Art. 23, § 1º, inciso IV, Lei nº 14.133/2021</t>
  </si>
  <si>
    <t>CNPJ FORNECEDOR</t>
  </si>
  <si>
    <t>DATA DA PROPOSTA</t>
  </si>
  <si>
    <t>JUSTIFICATIVAS OU OBSERVAÇÕES</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</si>
  <si>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</si>
  <si>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</si>
  <si>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</si>
  <si>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</si>
  <si>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</si>
  <si>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</si>
  <si>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</si>
  <si>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</si>
  <si>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</si>
  <si>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</si>
  <si>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</si>
  <si>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</si>
  <si>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</si>
  <si>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</si>
  <si>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</si>
  <si>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</si>
  <si>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</si>
  <si>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</si>
  <si>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</si>
  <si>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</si>
  <si>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</si>
  <si>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</si>
  <si>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</si>
  <si>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</si>
  <si>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</si>
  <si>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</si>
  <si>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</si>
  <si>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</si>
  <si>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</si>
  <si>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</si>
  <si>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</si>
  <si>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</si>
  <si>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</si>
  <si>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</si>
  <si>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</si>
  <si>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</si>
  <si>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</si>
  <si>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</si>
  <si>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</si>
  <si>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</si>
  <si>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</si>
  <si>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</si>
  <si>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</si>
  <si>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</si>
  <si>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</si>
  <si>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</si>
  <si>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</si>
  <si>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</si>
  <si>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</si>
  <si>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</si>
  <si>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</si>
  <si>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</si>
  <si>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</si>
  <si>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</si>
  <si>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</si>
  <si>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</si>
  <si>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</si>
  <si>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</si>
  <si>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</si>
  <si>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</si>
  <si>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</si>
  <si>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</si>
  <si>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</si>
  <si>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</si>
  <si>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</si>
  <si>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</si>
  <si>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</si>
  <si>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</si>
  <si>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</si>
  <si>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</si>
  <si>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</si>
  <si>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</si>
  <si>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</si>
  <si>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</si>
  <si>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</si>
  <si>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</si>
  <si>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</si>
  <si>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</si>
  <si>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</si>
  <si>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</si>
  <si>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</si>
  <si>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</si>
  <si>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</si>
  <si>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</si>
  <si>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</si>
  <si>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</si>
  <si>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</si>
  <si>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</si>
  <si>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</si>
  <si>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</si>
  <si>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</si>
  <si>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</si>
  <si>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</si>
  <si>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</si>
  <si>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</si>
  <si>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</si>
  <si>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</si>
  <si>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</si>
  <si>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</si>
  <si>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</si>
  <si>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</si>
  <si>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</si>
  <si>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</si>
  <si>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</si>
  <si>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</si>
  <si>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</si>
  <si>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</si>
  <si>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</si>
  <si>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</si>
  <si>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</si>
  <si>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</si>
  <si>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</si>
  <si>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</si>
  <si>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</si>
  <si>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</si>
  <si>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</si>
  <si>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</si>
  <si>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</si>
  <si>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</si>
  <si>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</si>
  <si>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</si>
  <si>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</si>
  <si>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</si>
  <si>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</si>
  <si>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</si>
  <si>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</si>
  <si>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</si>
  <si>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</si>
  <si>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</si>
  <si>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</si>
  <si>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</si>
  <si>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</si>
  <si>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</si>
  <si>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</si>
  <si>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</si>
  <si>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</si>
  <si>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</si>
  <si>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</si>
  <si>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</si>
  <si>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UNITÁRIO HOMOLOGADO</t>
  </si>
  <si>
    <t>DATA DA LICITAÇÃO</t>
  </si>
  <si>
    <t>CÓDIGO</t>
  </si>
  <si>
    <t>DESCRIÇÃO</t>
  </si>
  <si>
    <t>QUANTIDADE</t>
  </si>
  <si>
    <t>VALOR MÉDIO</t>
  </si>
  <si>
    <t>MEDIANA</t>
  </si>
  <si>
    <t>MÉDIA SANEADA</t>
  </si>
  <si>
    <t>Nº LICITAÇÃO (OU DA NF)</t>
  </si>
  <si>
    <t>DOCUMENTO DE FORMALIZAÇÃO DA PEQUISA DE PREÇOS</t>
  </si>
  <si>
    <t>ANO DA COMPRA</t>
  </si>
  <si>
    <t>DATA E HORA DO ACESSO</t>
  </si>
  <si>
    <t>DESCRIÇÃO DO ITEM</t>
  </si>
  <si>
    <t>VALOR MÉDIO (UNITÁRIO)</t>
  </si>
  <si>
    <t>MEDIANA (UNITÁRIO)</t>
  </si>
  <si>
    <t>1</t>
  </si>
  <si>
    <t>AULAS DE YOGA Aulas de Yoga para servidores da Secretaria de Saude (Incluso Unidades de Saude). Sendo uma aula por semana disponibilizada apos horario de expediente,duração aproxima de 1h por aula.</t>
  </si>
  <si>
    <t>UN</t>
  </si>
  <si>
    <t>LICITACON - TCE/RS</t>
  </si>
  <si>
    <t>28.413.676/0001-26</t>
  </si>
  <si>
    <t>PM DE INDEPENDÊNCIA</t>
  </si>
  <si>
    <t>PCE</t>
  </si>
  <si>
    <t>H</t>
  </si>
  <si>
    <t>PCP</t>
  </si>
  <si>
    <t>OFICINA DE YOGA PERIODICIDADE: 12 HORAS MENSAIS SENDO 02 HORAS POR SEMANA EM DIAS DETERMINADOS PELA CONTRATANTE (DIAS E HORÁRIOS A DECIDIR POSTERIORMENTE HABILITAÇÃO DO PROFISSIONAL: EDUCADOR FÍSICO COM FORMAÇÃO EM EDUCAÇÃO FÍSICA BACHAREL DURAÇÃO</t>
  </si>
  <si>
    <t>Unidade</t>
  </si>
  <si>
    <t>TCE - PARANÁ</t>
  </si>
  <si>
    <t>37.827.879/0001-50</t>
  </si>
  <si>
    <t>MUNICÍPIO DE JAPURÁ</t>
  </si>
  <si>
    <t>Pregão</t>
  </si>
  <si>
    <t>Oficina de Yoga Atividade lúdica com o corpo e atividades diversas, entre outras ações de oficinas caso a necessidade. Instrutor(a) deverá ter experiência comprovada em ministrar aulas de Yoga.</t>
  </si>
  <si>
    <t>24/06/2024</t>
  </si>
  <si>
    <t>PM DE ENGENHO VELHO</t>
  </si>
  <si>
    <t>6</t>
  </si>
  <si>
    <t>SERVIÇO DE HORA AULA HORA AULA DE YOGA PARA GRUPO DE IDOSOS  E GRUPO DE MULHERES VITIMAS DE VIOLENCIA, USUARIA DE ALCOOL E DROGAS ILICITAS.DISTRIBUIDOS DA SEGUINTE MANEIRA:* GRUPO DE IDOSOS: AULAS SEMANAIS, SENDO 01 GRUPO DE 15 PARTICIPANTES NAS SEGUNDAS FEIRAS DAS 14:00HS AS 15:00HS E 01 GRUPO DE 15 PARTICIPANTES NAS SEGUNDAS FEIRAS DAS 17:00HS AS 18:00HS, NO TOTAL DE 72 HORA-AULA.*GRUPO DE MULHERES VITIMAS DE VIOLENCIA DOMESTICA E USUARIAS DE ALCOOL E DROGAS ILICITAS: AULAS QUINZENAIS, 01 GRUPO DE 10 PARTICIPANTES, NAS QUINTAS FEIRAS, DAS 15:30HS AS 16:30HS, NO TOTAL 16 HORA-AULA.</t>
  </si>
  <si>
    <t>22/03/2024</t>
  </si>
  <si>
    <t>PM DE DOUTOR MAURÍCIO CARDOSO</t>
  </si>
  <si>
    <t>15</t>
  </si>
  <si>
    <t>AULAS DE YOGA - 20 HORAS MENSAIS</t>
  </si>
  <si>
    <t>hora</t>
  </si>
  <si>
    <t>CNPJ/CPF FORNECEDOR</t>
  </si>
  <si>
    <t>Fornecedor cadastrado no município</t>
  </si>
  <si>
    <t xml:space="preserve"> CAROLINE PEREIRA DA SILVA 356.553.118-52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</si>
</sst>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73">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38">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cellXfs>
  <cellStyles count="73">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2 2 2" xfId="70" xr:uid="{00D32F54-7AEC-42FC-ADA8-D9E3011A4878}"/>
    <cellStyle name="Moeda 2 2 3" xfId="64" xr:uid="{57E5885B-CF3F-4C2F-8CCC-B22473CD22CA}"/>
    <cellStyle name="Moeda 2 3" xfId="54" xr:uid="{C286EC4C-9711-4851-86B2-851E03DBE58E}"/>
    <cellStyle name="Moeda 2 3 2" xfId="67" xr:uid="{95338DCB-EBB1-4E6E-8DCB-0CC9F18DCED5}"/>
    <cellStyle name="Moeda 2 4" xfId="48" xr:uid="{69FA546E-8BE8-40ED-B8E4-DAB3A8857161}"/>
    <cellStyle name="Moeda 2 4 2" xfId="61" xr:uid="{D879EF15-47A4-49ED-92A7-4804DE88524E}"/>
    <cellStyle name="Moeda 3" xfId="44" xr:uid="{D387499F-57A3-4AFF-916C-AB0A9BA5152F}"/>
    <cellStyle name="Moeda 3 2" xfId="56" xr:uid="{A312AB4B-EA60-4B75-A561-293CA8ADAA85}"/>
    <cellStyle name="Moeda 3 2 2" xfId="69" xr:uid="{1DC0DD66-F1E7-4C17-975C-50856ED6A7C8}"/>
    <cellStyle name="Moeda 3 3" xfId="50" xr:uid="{DB45F9F0-1F4B-4F48-8820-9B9E107A6172}"/>
    <cellStyle name="Moeda 3 3 2" xfId="63" xr:uid="{4A227F2F-C074-4282-88BF-8AE527F1411A}"/>
    <cellStyle name="Moeda 4" xfId="53" xr:uid="{6C434A9E-2434-4004-B1F2-385059C90FAE}"/>
    <cellStyle name="Moeda 4 2" xfId="66" xr:uid="{DCD8DF0A-8206-4227-BC31-CF5C47E023EA}"/>
    <cellStyle name="Moeda 5" xfId="52" xr:uid="{07CBB068-9219-441A-820A-F9520D3DA26F}"/>
    <cellStyle name="Moeda 5 2" xfId="65" xr:uid="{4D2AE5BA-0AFC-4809-B925-7F3BB6E1DD79}"/>
    <cellStyle name="Moeda 6" xfId="47" xr:uid="{4B5DA5A3-88B4-476D-9283-7C64075D7C9C}"/>
    <cellStyle name="Moeda 6 2" xfId="60" xr:uid="{A24ADBFB-0B77-43DB-AFA3-57A054A26638}"/>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2 2 2" xfId="68" xr:uid="{5DA1190E-C890-4DB8-A5F3-56B98372E5F2}"/>
    <cellStyle name="Vírgula 2 3" xfId="62" xr:uid="{0A47434E-9828-4F9F-9743-7400AB1BB7B1}"/>
    <cellStyle name="Vírgula 3" xfId="58" xr:uid="{547A2A07-DDAF-41EC-9D55-42BABFB5BBCF}"/>
    <cellStyle name="Vírgula 3 2" xfId="71" xr:uid="{E728708C-608C-4960-84DD-117528C6E442}"/>
    <cellStyle name="Vírgula 4" xfId="59" xr:uid="{7BD7279F-A978-4AD0-9881-947DA2D11D14}"/>
    <cellStyle name="Vírgula 4 2" xfId="72" xr:uid="{9CDEE0AE-627E-4B21-8FDC-EA1187F089AB}"/>
  </cellStyles>
  <dxfs count="20">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D344099-4B47-4F76-83F6-6B008F6D3753}"/>
            </a:ext>
          </a:extLst>
        </xdr:cNvPr>
        <xdr:cNvSpPr/>
      </xdr:nvSpPr>
      <xdr:spPr>
        <a:xfrm>
          <a:off x="9645862" y="3818"/>
          <a:ext cx="1622214" cy="975139"/>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9F04A128-8993-4FF0-8B85-6FD18E89496B}"/>
            </a:ext>
          </a:extLst>
        </xdr:cNvPr>
        <xdr:cNvSpPr/>
      </xdr:nvSpPr>
      <xdr:spPr>
        <a:xfrm>
          <a:off x="11330517" y="0"/>
          <a:ext cx="1652061" cy="98505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9127F98-9D58-4025-B02D-BE3378D8AF58}"/>
            </a:ext>
          </a:extLst>
        </xdr:cNvPr>
        <xdr:cNvSpPr/>
      </xdr:nvSpPr>
      <xdr:spPr>
        <a:xfrm>
          <a:off x="13134417" y="1"/>
          <a:ext cx="1687541" cy="883694"/>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40A711B6-AF34-43B4-9F9A-4FF50B781E54}"/>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25114B2-E9C5-4784-BC5D-5E9ADEA9B33F}"/>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AFADF43-72EE-46DC-B332-A2B06A40E379}"/>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7109375" style="12" customWidth="1"/>
    <col min="7" max="7" width="20.7109375" style="10" customWidth="1"/>
    <col min="8" max="8" width="20.7109375" style="14" customWidth="1"/>
    <col min="9" max="9" width="20.7109375" style="12" customWidth="1"/>
    <col min="10" max="10" width="20.7109375" style="10" customWidth="1"/>
    <col min="11" max="11" width="20.7109375" style="14" customWidth="1"/>
    <col min="12" max="12" width="20.7109375" style="12" customWidth="1"/>
    <col min="13" max="13" width="20.7109375" style="10" customWidth="1"/>
    <col min="14" max="14" width="20.7109375" style="14" customWidth="1"/>
    <col min="15" max="15" width="20.7109375" style="12" customWidth="1"/>
    <col min="16" max="16" width="20.7109375" style="10" customWidth="1"/>
    <col min="17" max="17" width="20.7109375" style="14" customWidth="1"/>
    <col min="18" max="18" width="20.7109375" style="12" customWidth="1"/>
    <col min="19" max="19" width="20.7109375" style="10" customWidth="1"/>
    <col min="20" max="20" width="20.7109375" style="14" customWidth="1"/>
    <col min="21" max="21" width="20.7109375" style="12" customWidth="1"/>
    <col min="22" max="22" width="20.7109375" style="10" customWidth="1"/>
    <col min="23" max="23" width="20.7109375" style="14" customWidth="1"/>
    <col min="24" max="24" width="20.7109375" style="12" customWidth="1"/>
    <col min="25" max="25" width="20.7109375" style="10" customWidth="1"/>
    <col min="26" max="26" width="20.7109375" style="14" customWidth="1"/>
    <col min="27" max="27" width="21.140625" style="10" customWidth="1"/>
    <col min="28" max="16384" width="8.85546875" style="10"/>
  </cols>
  <sheetData>
    <row r="1" spans="1:26" s="22" customFormat="1" ht="20.45" customHeight="1" x14ac:dyDescent="0.25">
      <c r="A1" s="117" t="s">
        <v>110</v>
      </c>
      <c r="B1" s="117" t="s">
        <v>111</v>
      </c>
      <c r="C1" s="117" t="s">
        <v>112</v>
      </c>
      <c r="D1" s="117" t="s">
        <v>113</v>
      </c>
      <c r="E1" s="115" t="s">
        <v>118</v>
      </c>
      <c r="F1" s="109" t="s">
        <v>114</v>
      </c>
      <c r="G1" s="110"/>
      <c r="H1" s="111"/>
      <c r="I1" s="112" t="s">
        <v>115</v>
      </c>
      <c r="J1" s="113"/>
      <c r="K1" s="114"/>
      <c r="L1" s="94" t="s">
        <v>116</v>
      </c>
      <c r="M1" s="95"/>
      <c r="N1" s="96"/>
      <c r="O1" s="97" t="s">
        <v>117</v>
      </c>
      <c r="P1" s="98"/>
      <c r="Q1" s="99"/>
      <c r="R1" s="100" t="s">
        <v>127</v>
      </c>
      <c r="S1" s="101"/>
      <c r="T1" s="102"/>
      <c r="U1" s="103" t="s">
        <v>128</v>
      </c>
      <c r="V1" s="104"/>
      <c r="W1" s="105"/>
      <c r="X1" s="106" t="s">
        <v>129</v>
      </c>
      <c r="Y1" s="107"/>
      <c r="Z1" s="108"/>
    </row>
    <row r="2" spans="1:26" s="1" customFormat="1" ht="18" customHeight="1" x14ac:dyDescent="0.25">
      <c r="A2" s="117"/>
      <c r="B2" s="117"/>
      <c r="C2" s="117"/>
      <c r="D2" s="117"/>
      <c r="E2" s="116"/>
      <c r="F2" s="15" t="s">
        <v>119</v>
      </c>
      <c r="G2" s="15" t="s">
        <v>120</v>
      </c>
      <c r="H2" s="15" t="s">
        <v>121</v>
      </c>
      <c r="I2" s="16" t="s">
        <v>119</v>
      </c>
      <c r="J2" s="16" t="s">
        <v>120</v>
      </c>
      <c r="K2" s="16" t="s">
        <v>121</v>
      </c>
      <c r="L2" s="17" t="s">
        <v>119</v>
      </c>
      <c r="M2" s="17" t="s">
        <v>120</v>
      </c>
      <c r="N2" s="17" t="s">
        <v>121</v>
      </c>
      <c r="O2" s="18" t="s">
        <v>119</v>
      </c>
      <c r="P2" s="18" t="s">
        <v>120</v>
      </c>
      <c r="Q2" s="18" t="s">
        <v>121</v>
      </c>
      <c r="R2" s="19" t="s">
        <v>119</v>
      </c>
      <c r="S2" s="19" t="s">
        <v>120</v>
      </c>
      <c r="T2" s="19" t="s">
        <v>121</v>
      </c>
      <c r="U2" s="20" t="s">
        <v>119</v>
      </c>
      <c r="V2" s="20" t="s">
        <v>120</v>
      </c>
      <c r="W2" s="20" t="s">
        <v>121</v>
      </c>
      <c r="X2" s="21" t="s">
        <v>119</v>
      </c>
      <c r="Y2" s="21" t="s">
        <v>120</v>
      </c>
      <c r="Z2" s="21" t="s">
        <v>121</v>
      </c>
    </row>
    <row r="3" spans="1:26" s="11" customFormat="1" ht="30" customHeight="1" x14ac:dyDescent="0.25">
      <c r="A3" s="11">
        <v>965</v>
      </c>
      <c r="B3" s="11" t="s">
        <v>106</v>
      </c>
      <c r="C3" s="11">
        <v>965111</v>
      </c>
      <c r="D3" s="11" t="s">
        <v>88</v>
      </c>
      <c r="E3" s="11" t="str">
        <f t="shared" ref="E3:E7" si="0">IF(G3="","",G3&amp;";"&amp;J3&amp;";"&amp;M3&amp;";"&amp;P3&amp;";"&amp;S3&amp;";"&amp;V3&amp;";"&amp;Y3)</f>
        <v>murilomflores@hotmail.com;murilo@sistemastag.com;murilo.machado@igam.com.br;;;;</v>
      </c>
      <c r="F3" s="12">
        <v>33256506000115</v>
      </c>
      <c r="G3" s="13" t="s">
        <v>108</v>
      </c>
      <c r="H3" s="14">
        <v>51991459723</v>
      </c>
      <c r="I3" s="12">
        <v>33256506000115</v>
      </c>
      <c r="J3" s="13" t="s">
        <v>107</v>
      </c>
      <c r="K3" s="14">
        <v>51991459723</v>
      </c>
      <c r="L3" s="12">
        <v>33256506000115</v>
      </c>
      <c r="M3" s="13" t="s">
        <v>109</v>
      </c>
      <c r="N3" s="14">
        <v>51991459723</v>
      </c>
      <c r="O3" s="12"/>
      <c r="P3" s="13"/>
      <c r="Q3" s="14"/>
      <c r="R3" s="12"/>
      <c r="S3" s="13"/>
      <c r="T3" s="14"/>
      <c r="U3" s="12"/>
      <c r="V3" s="13"/>
      <c r="W3" s="14"/>
      <c r="X3" s="12"/>
      <c r="Y3" s="13"/>
      <c r="Z3" s="14"/>
    </row>
    <row r="4" spans="1:26" s="11" customFormat="1" ht="30" customHeight="1" x14ac:dyDescent="0.25">
      <c r="A4" s="11">
        <v>965</v>
      </c>
      <c r="B4" s="11" t="s">
        <v>106</v>
      </c>
      <c r="C4" s="11">
        <v>965112</v>
      </c>
      <c r="D4" s="11" t="s">
        <v>122</v>
      </c>
      <c r="E4" s="11" t="str">
        <f t="shared" si="0"/>
        <v>murilo@sistemastag.com;murilomflores@hotmail.com;murilo.machado@igam.com.br;;;;</v>
      </c>
      <c r="F4" s="12">
        <v>33256506000115</v>
      </c>
      <c r="G4" s="13" t="s">
        <v>107</v>
      </c>
      <c r="H4" s="14">
        <v>51991459723</v>
      </c>
      <c r="I4" s="12">
        <v>33256506000115</v>
      </c>
      <c r="J4" s="13" t="s">
        <v>108</v>
      </c>
      <c r="K4" s="14">
        <v>51991459723</v>
      </c>
      <c r="L4" s="12">
        <v>33256506000115</v>
      </c>
      <c r="M4" s="13" t="s">
        <v>109</v>
      </c>
      <c r="N4" s="14">
        <v>51991459723</v>
      </c>
      <c r="O4" s="12"/>
      <c r="P4" s="13"/>
      <c r="Q4" s="14"/>
      <c r="R4" s="12"/>
      <c r="S4" s="13"/>
      <c r="T4" s="14"/>
      <c r="U4" s="12"/>
      <c r="V4" s="13"/>
      <c r="W4" s="14"/>
      <c r="X4" s="12"/>
      <c r="Y4" s="13"/>
      <c r="Z4" s="14"/>
    </row>
    <row r="5" spans="1:26" s="11" customFormat="1" ht="30" customHeight="1" x14ac:dyDescent="0.25">
      <c r="A5" s="11">
        <v>784</v>
      </c>
      <c r="B5" s="11" t="s">
        <v>123</v>
      </c>
      <c r="C5" s="11">
        <v>7841</v>
      </c>
      <c r="D5" s="11" t="s">
        <v>124</v>
      </c>
      <c r="E5" s="11" t="str">
        <f t="shared" si="0"/>
        <v>murilo@sistemastag.com;;;;;;</v>
      </c>
      <c r="F5" s="12">
        <v>33256506000115</v>
      </c>
      <c r="G5" s="13" t="s">
        <v>107</v>
      </c>
      <c r="H5" s="14">
        <v>51991459723</v>
      </c>
      <c r="I5" s="12"/>
      <c r="J5" s="13"/>
      <c r="K5" s="14"/>
      <c r="L5" s="12"/>
      <c r="N5" s="14"/>
      <c r="O5" s="12"/>
      <c r="Q5" s="14"/>
      <c r="R5" s="12"/>
      <c r="T5" s="14"/>
      <c r="U5" s="12"/>
      <c r="W5" s="14"/>
      <c r="X5" s="12"/>
      <c r="Z5" s="14"/>
    </row>
    <row r="6" spans="1:26" s="11" customFormat="1" ht="30" customHeight="1" x14ac:dyDescent="0.25">
      <c r="A6" s="11">
        <v>784</v>
      </c>
      <c r="B6" s="11" t="s">
        <v>123</v>
      </c>
      <c r="C6" s="11">
        <v>784112</v>
      </c>
      <c r="D6" s="11" t="s">
        <v>125</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123</v>
      </c>
      <c r="C7" s="11">
        <v>784113</v>
      </c>
      <c r="D7" s="11" t="s">
        <v>126</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19" priority="2">
      <formula>$D3&lt;&gt;""</formula>
    </cfRule>
  </conditionalFormatting>
  <conditionalFormatting sqref="E3:E1048576">
    <cfRule type="expression" dxfId="18"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3"/>
  <sheetViews>
    <sheetView showGridLines="0" workbookViewId="0">
      <pane ySplit="2" topLeftCell="A3" activePane="bottomLeft" state="frozen"/>
      <selection activeCell="C9" sqref="C9"/>
      <selection pane="bottomLeft" activeCell="C4" sqref="C4"/>
    </sheetView>
  </sheetViews>
  <sheetFormatPr defaultColWidth="9.140625" defaultRowHeight="63" customHeight="1" x14ac:dyDescent="0.25"/>
  <cols>
    <col min="1" max="1" width="11.28515625" style="86" customWidth="1"/>
    <col min="2" max="2" width="59.42578125" style="91" customWidth="1"/>
    <col min="3" max="3" width="15.85546875" style="92" customWidth="1"/>
    <col min="4" max="4" width="15.28515625" style="92" customWidth="1"/>
    <col min="5" max="5" width="41.28515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8" t="s">
        <v>162</v>
      </c>
      <c r="B1" s="119"/>
      <c r="C1" s="119"/>
      <c r="D1" s="119"/>
      <c r="E1" s="120"/>
      <c r="L1" t="s">
        <v>166</v>
      </c>
    </row>
    <row r="2" spans="1:12" s="3" customFormat="1" ht="33" x14ac:dyDescent="0.25">
      <c r="A2" s="48" t="s">
        <v>155</v>
      </c>
      <c r="B2" s="49" t="s">
        <v>156</v>
      </c>
      <c r="C2" s="48" t="s">
        <v>5</v>
      </c>
      <c r="D2" s="48" t="s">
        <v>157</v>
      </c>
      <c r="E2" s="50" t="s">
        <v>166</v>
      </c>
      <c r="F2"/>
      <c r="G2"/>
      <c r="H2" s="3" t="s">
        <v>89</v>
      </c>
      <c r="L2" s="3" t="s">
        <v>167</v>
      </c>
    </row>
    <row r="3" spans="1:12" ht="63" customHeight="1" x14ac:dyDescent="0.3">
      <c r="A3" s="93" t="s">
        <v>168</v>
      </c>
      <c r="B3" s="89" t="s">
        <v>191</v>
      </c>
      <c r="C3" s="90" t="s">
        <v>192</v>
      </c>
      <c r="D3" s="90">
        <v>240</v>
      </c>
      <c r="E3" s="83" cm="1">
        <f t="array" aca="1" ref="E3" ca="1">IF(COUNTA(A:A)&lt;3,"",IF(AND($A1&lt;&gt;"",A2=""),"_______________________________",IF($E2="_______________________________","RESPONSÁVEL PELA ELABORAÇÃO",IFERROR(INDIRECT("'"&amp;A3&amp;"'"&amp;"!"&amp;IF($E$2="VALOR MÉDIO (UNITÁRIO)","A5",IF($E$2="MEDIANA (UNITÁRIO)","B5",IF($E$2="MÉDIA SANEADA (UNITÁRIO)","D5","")))),""))))</f>
        <v>178.88</v>
      </c>
    </row>
    <row r="4" spans="1:12" ht="63" customHeight="1" x14ac:dyDescent="0.25">
      <c r="A4" s="84"/>
      <c r="B4" s="89"/>
      <c r="C4" s="90"/>
      <c r="D4" s="90"/>
      <c r="E4" s="83" t="str" cm="1">
        <f t="array" aca="1" ref="E4" ca="1">IF(COUNTA(A:A)&lt;3,"",IF(AND($A2&lt;&gt;"",A3=""),"_______________________________",IF($E3="_______________________________","RESPONSÁVEL PELA ELABORAÇÃO",IFERROR(INDIRECT("'"&amp;A4&amp;"'"&amp;"!"&amp;IF($E$2="VALOR MÉDIO (UNITÁRIO)","A5",IF($E$2="MEDIANA (UNITÁRIO)","B5",IF($E$2="MÉDIA SANEADA (UNITÁRIO)","D5","")))),""))))</f>
        <v/>
      </c>
    </row>
    <row r="5" spans="1:12" ht="63" customHeight="1" x14ac:dyDescent="0.25">
      <c r="A5" s="84"/>
      <c r="B5" s="89"/>
      <c r="C5" s="90"/>
      <c r="D5" s="90"/>
      <c r="E5" s="83" t="str" cm="1">
        <f t="array" aca="1" ref="E5" ca="1">IF(COUNTA(A:A)&lt;3,"",IF(AND($A3&lt;&gt;"",A4=""),"_______________________________",IF($E4="_______________________________","RESPONSÁVEL PELA ELABORAÇÃO",IFERROR(INDIRECT("'"&amp;A5&amp;"'"&amp;"!"&amp;IF($E$2="VALOR MÉDIO (UNITÁRIO)","A5",IF($E$2="MEDIANA (UNITÁRIO)","B5",IF($E$2="MÉDIA SANEADA (UNITÁRIO)","D5","")))),""))))</f>
        <v>_______________________________</v>
      </c>
      <c r="K5" s="85"/>
    </row>
    <row r="6" spans="1:12" ht="63" customHeight="1" x14ac:dyDescent="0.25">
      <c r="A6" s="84"/>
      <c r="B6" s="89"/>
      <c r="C6" s="90"/>
      <c r="D6" s="90"/>
      <c r="E6" s="83" t="str" cm="1">
        <f t="array" aca="1" ref="E6" ca="1">IF(COUNTA(A:A)&lt;3,"",IF(AND($A4&lt;&gt;"",A5=""),"_______________________________",IF($E5="_______________________________","RESPONSÁVEL PELA ELABORAÇÃO",IFERROR(INDIRECT("'"&amp;A6&amp;"'"&amp;"!"&amp;IF($E$2="VALOR MÉDIO (UNITÁRIO)","A5",IF($E$2="MEDIANA (UNITÁRIO)","B5",IF($E$2="MÉDIA SANEADA (UNITÁRIO)","D5","")))),""))))</f>
        <v>RESPONSÁVEL PELA ELABORAÇÃO</v>
      </c>
    </row>
    <row r="7" spans="1:12" ht="63" customHeight="1" x14ac:dyDescent="0.25">
      <c r="A7" s="84"/>
      <c r="B7" s="89"/>
      <c r="C7" s="90"/>
      <c r="D7" s="90"/>
      <c r="E7" s="83" t="str" cm="1">
        <f t="array" aca="1" ref="E7" ca="1">IF(COUNTA(A:A)&lt;3,"",IF(AND($A5&lt;&gt;"",A6=""),"_______________________________",IF($E6="_______________________________","RESPONSÁVEL PELA ELABORAÇÃO",IFERROR(INDIRECT("'"&amp;A7&amp;"'"&amp;"!"&amp;IF($E$2="VALOR MÉDIO (UNITÁRIO)","A5",IF($E$2="MEDIANA (UNITÁRIO)","B5",IF($E$2="MÉDIA SANEADA (UNITÁRIO)","D5","")))),""))))</f>
        <v/>
      </c>
    </row>
    <row r="8" spans="1:12" ht="63" customHeight="1" x14ac:dyDescent="0.25">
      <c r="A8" s="84"/>
      <c r="B8" s="89"/>
      <c r="C8" s="90"/>
      <c r="D8" s="90"/>
      <c r="E8" s="83" t="str" cm="1">
        <f t="array" aca="1" ref="E8" ca="1">IF(COUNTA(A:A)&lt;3,"",IF(AND($A6&lt;&gt;"",A7=""),"_______________________________",IF($E7="_______________________________","RESPONSÁVEL PELA ELABORAÇÃO",IFERROR(INDIRECT("'"&amp;A8&amp;"'"&amp;"!"&amp;IF($E$2="VALOR MÉDIO (UNITÁRIO)","A5",IF($E$2="MEDIANA (UNITÁRIO)","B5",IF($E$2="MÉDIA SANEADA (UNITÁRIO)","D5","")))),""))))</f>
        <v/>
      </c>
      <c r="K8" s="85"/>
    </row>
    <row r="9" spans="1:12" ht="63" customHeight="1" x14ac:dyDescent="0.25">
      <c r="A9" s="84"/>
      <c r="B9" s="89"/>
      <c r="C9" s="90"/>
      <c r="D9" s="90"/>
      <c r="E9" s="83" t="str" cm="1">
        <f t="array" aca="1" ref="E9" ca="1">IF(COUNTA(A:A)&lt;3,"",IF(AND($A7&lt;&gt;"",A8=""),"_______________________________",IF($E8="_______________________________","RESPONSÁVEL PELA ELABORAÇÃO",IFERROR(INDIRECT("'"&amp;A9&amp;"'"&amp;"!"&amp;IF($E$2="VALOR MÉDIO (UNITÁRIO)","A5",IF($E$2="MEDIANA (UNITÁRIO)","B5",IF($E$2="MÉDIA SANEADA (UNITÁRIO)","D5","")))),""))))</f>
        <v/>
      </c>
    </row>
    <row r="10" spans="1:12" ht="63" customHeight="1" x14ac:dyDescent="0.25">
      <c r="A10" s="84"/>
      <c r="B10" s="89"/>
      <c r="C10" s="90"/>
      <c r="D10" s="90"/>
      <c r="E10" s="83" t="str" cm="1">
        <f t="array" aca="1" ref="E10" ca="1">IF(COUNTA(A:A)&lt;3,"",IF(AND($A8&lt;&gt;"",A9=""),"_______________________________",IF($E9="_______________________________","RESPONSÁVEL PELA ELABORAÇÃO",IFERROR(INDIRECT("'"&amp;A10&amp;"'"&amp;"!"&amp;IF($E$2="VALOR MÉDIO (UNITÁRIO)","A5",IF($E$2="MEDIANA (UNITÁRIO)","B5",IF($E$2="MÉDIA SANEADA (UNITÁRIO)","D5","")))),""))))</f>
        <v/>
      </c>
    </row>
    <row r="11" spans="1:12" ht="63" customHeight="1" x14ac:dyDescent="0.25">
      <c r="A11" s="84"/>
      <c r="B11" s="89"/>
      <c r="C11" s="90"/>
      <c r="D11" s="90"/>
      <c r="E11" s="83" t="str" cm="1">
        <f t="array" aca="1" ref="E11" ca="1">IF(COUNTA(A:A)&lt;3,"",IF(AND($A9&lt;&gt;"",A10=""),"_______________________________",IF($E10="_______________________________","RESPONSÁVEL PELA ELABORAÇÃO",IFERROR(INDIRECT("'"&amp;A11&amp;"'"&amp;"!"&amp;IF($E$2="VALOR MÉDIO (UNITÁRIO)","A5",IF($E$2="MEDIANA (UNITÁRIO)","B5",IF($E$2="MÉDIA SANEADA (UNITÁRIO)","D5","")))),""))))</f>
        <v/>
      </c>
      <c r="K11" s="85"/>
    </row>
    <row r="12" spans="1:12" ht="63" customHeight="1" x14ac:dyDescent="0.25">
      <c r="A12" s="84"/>
      <c r="B12" s="89"/>
      <c r="C12" s="90"/>
      <c r="D12" s="90"/>
      <c r="E12" s="83" t="str" cm="1">
        <f t="array" aca="1" ref="E12" ca="1">IF(COUNTA(A:A)&lt;3,"",IF(AND($A10&lt;&gt;"",A11=""),"_______________________________",IF($E11="_______________________________","RESPONSÁVEL PELA ELABORAÇÃO",IFERROR(INDIRECT("'"&amp;A12&amp;"'"&amp;"!"&amp;IF($E$2="VALOR MÉDIO (UNITÁRIO)","A5",IF($E$2="MEDIANA (UNITÁRIO)","B5",IF($E$2="MÉDIA SANEADA (UNITÁRIO)","D5","")))),""))))</f>
        <v/>
      </c>
    </row>
    <row r="13" spans="1:12" ht="63" customHeight="1" x14ac:dyDescent="0.25">
      <c r="A13" s="84"/>
      <c r="B13" s="89"/>
      <c r="C13" s="90"/>
      <c r="D13" s="90"/>
      <c r="E13" s="83" t="str" cm="1">
        <f t="array" aca="1" ref="E13" ca="1">IF(COUNTA(A:A)&lt;3,"",IF(AND($A11&lt;&gt;"",A12=""),"_______________________________",IF($E12="_______________________________","RESPONSÁVEL PELA ELABORAÇÃO",IFERROR(INDIRECT("'"&amp;A13&amp;"'"&amp;"!"&amp;IF($E$2="VALOR MÉDIO (UNITÁRIO)","A5",IF($E$2="MEDIANA (UNITÁRIO)","B5",IF($E$2="MÉDIA SANEADA (UNITÁRIO)","D5","")))),""))))</f>
        <v/>
      </c>
    </row>
    <row r="14" spans="1:12" ht="63" customHeight="1" x14ac:dyDescent="0.25">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c r="K14" s="85"/>
    </row>
    <row r="15" spans="1:12" ht="63" customHeight="1" x14ac:dyDescent="0.25">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
      </c>
    </row>
    <row r="16" spans="1:12" ht="63" customHeight="1" x14ac:dyDescent="0.25">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
      </c>
    </row>
    <row r="17" spans="1:11" ht="63" customHeight="1" x14ac:dyDescent="0.25">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c r="K17" s="85"/>
    </row>
    <row r="18" spans="1:11" ht="63" customHeight="1" x14ac:dyDescent="0.25">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row>
    <row r="19" spans="1:11" ht="63" customHeight="1" x14ac:dyDescent="0.25">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11" ht="63" customHeight="1" x14ac:dyDescent="0.25">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11" ht="63" customHeight="1" x14ac:dyDescent="0.25">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11" ht="63" customHeight="1" x14ac:dyDescent="0.25">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11" ht="63" customHeight="1" x14ac:dyDescent="0.25">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11" ht="63" customHeight="1" x14ac:dyDescent="0.25">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11" ht="63" customHeight="1" x14ac:dyDescent="0.25">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11" ht="63" customHeight="1" x14ac:dyDescent="0.25">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11" ht="63" customHeight="1" x14ac:dyDescent="0.25">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11" ht="63" customHeight="1" x14ac:dyDescent="0.25">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11" ht="63" customHeight="1" x14ac:dyDescent="0.25">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11" ht="63" customHeight="1" x14ac:dyDescent="0.25">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11" ht="63" customHeight="1" x14ac:dyDescent="0.25">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11" ht="63" customHeight="1" x14ac:dyDescent="0.25">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25">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25">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25">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25">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25">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25">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25">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25">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25">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25">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25">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25">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25">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25">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25">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25">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25">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25">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25">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25">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25">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25">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25">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25">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25">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25">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25">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25">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25">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25">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25">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25">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25">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25">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25">
      <c r="A67" s="84"/>
      <c r="B67" s="89"/>
      <c r="C67" s="90"/>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25">
      <c r="A68" s="84"/>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25">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25">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25">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25">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25">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25">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25">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25">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25">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25">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25">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25">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25">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25">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25">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25">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25">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25">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25">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25">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25">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25">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25">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25">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25">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25">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25">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25">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25">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25">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25">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25">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25">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25">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25">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25">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25">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25">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25">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25">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25">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25">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25">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25">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25">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25">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25">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25">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25">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25">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25">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25">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25">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25">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25">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25">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25">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25">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25">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25">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25">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25">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25">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25">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25">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25">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25">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25">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25">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25">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25">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25">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25">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25">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25">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25">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25">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25">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25">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25">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25">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25">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25">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25">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25">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25">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25">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25">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25">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25">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25">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25">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25">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25">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25">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25">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25">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25">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25">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25">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25">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25">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25">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25">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25">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25">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25">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25">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25">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25">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25">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25">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25">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25">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25">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25">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25">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25">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25">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25">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25">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25">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25">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25">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25">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25">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25">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25">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25">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25">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25">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25">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25">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25">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25">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25">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25">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25">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25">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25">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25">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25">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25">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25">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25">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25">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25">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25">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25">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25">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25">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25">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25">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25">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25">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25">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25">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25">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25">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25">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25">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25">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25">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25">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25">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25">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25">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25">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25">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25">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25">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25">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25">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25">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25">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25">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25">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25">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25">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25">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25">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25">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25">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25">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25">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25">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25">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25">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25">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25">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25">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25">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25">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25">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25">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25">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25">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25">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25">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25">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25">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25">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25">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25">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25">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25">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25">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25">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25">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25">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25">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25">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25">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25">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25">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25">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25">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25">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25">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25">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25">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25">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25">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25">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25">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25">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25">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25">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25">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25">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25">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25">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25">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25">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25">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25">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25">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25">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25">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25">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25">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25">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25">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25">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25">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25">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25">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25">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25">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25">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25">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25">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25">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25">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25">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25">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25">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25">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25">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25">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25">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25">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25">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25">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25">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25">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25">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25">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25">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25">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25">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25">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25">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25">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25">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25">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25">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25">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25">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25">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25">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25">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25">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25">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25">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25">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25">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25">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25">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25">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25">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25">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25">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25">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25">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25">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25">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25">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25">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25">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25">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25">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25">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25">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25">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25">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25">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25">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25">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25">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25">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25">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25">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25">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25">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25">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25">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25">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25">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25">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25">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25">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25">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25">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25">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25">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25">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25">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25">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25">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25">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25">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25">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25">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25">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25">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25">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25">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25">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25">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25">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25">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25">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25">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25">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25">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25">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25">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25">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25">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25">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25">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25">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25">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25">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25">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25">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25">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25">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25">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25">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25">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25">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25">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25">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25">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25">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25">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25">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25">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25">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25">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25">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25">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25">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25">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25">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25">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25">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25">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25">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25">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25">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25">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25">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25">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25">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25">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25">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25">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25">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25">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25">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25">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25">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25">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25">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25">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25">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25">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25">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25">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25">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25">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25">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25">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25">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25">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25">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25">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25">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25">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25">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25">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25">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25">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25">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25">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25">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25">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25">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25">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25">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25">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25">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25">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25">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25">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25">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25">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25">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25">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25">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25">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25">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25">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25">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25">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25">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25">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25">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25">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25">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25">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25">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25">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25">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25">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25">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25">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25">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25">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25">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25">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25">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25">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25">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25">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25">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25">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25">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25">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25">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25">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25">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25">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25">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25">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25">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25">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25">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25">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25">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25">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25">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25">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25">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25">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25">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25">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25">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25">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25">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25">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25">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25">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25">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25">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25">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25">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25">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25">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25">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25">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25">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25">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25">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25">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25">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25">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25">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25">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25">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25">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25">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25">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25">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25">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25">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25">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25">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25">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25">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25">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25">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25">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25">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25">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25">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25">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25">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25">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25">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25">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25">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25">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25">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25">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25">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25">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25">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25">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25">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25">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25">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25">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25">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25">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25">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25">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25">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25">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25">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25">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25">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25">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25">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25">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25">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25">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25">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25">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25">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25">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25">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25">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25">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25">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25">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25">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25">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25">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25">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25">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25">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25">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25">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25">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25">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25">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25">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25">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25">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25">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25">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25">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25">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25">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25">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25">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25">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25">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25">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25">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25">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25">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25">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25">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25">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25">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25">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25">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25">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25">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25">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25">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25">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25">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25">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25">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25">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25">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25">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25">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25">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25">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25">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25">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25">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25">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25">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25">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25">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25">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25">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25">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25">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25">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25">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25">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25">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25">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25">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25">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25">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25">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25">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25">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25">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25">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25">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25">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25">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25">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25">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25">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25">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25">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25">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25">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25">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25">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25">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25">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25">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25">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25">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25">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25">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25">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25">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25">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25">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25">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25">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25">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25">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25">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25">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25">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25">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25">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25">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25">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25">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25">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25">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25">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25">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25">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25">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25">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25">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25">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25">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25">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25">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25">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25">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25">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25">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25">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25">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25">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25">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25">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25">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25">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25">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25">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25">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25">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25">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25">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25">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25">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25">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25">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25">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25">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25">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25">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25">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25">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25">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25">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25">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25">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25">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25">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25">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25">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25">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25">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25">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25">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25">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25">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25">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25">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25">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25">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25">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25">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25">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25">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25">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25">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25">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25">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25">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25">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25">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25">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25">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25">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25">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25">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25">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25">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25">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25">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25">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25">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25">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25">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25">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25">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25">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25">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25">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25">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25">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25">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25">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25">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25">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25">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25">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25">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25">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25">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25">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25">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25">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25">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25">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25">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25">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25">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25">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25">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25">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25">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25">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25">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25">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25">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25">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25">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25">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25">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25">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25">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25">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25">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25">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25">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25">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25">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25">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25">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25">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25">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25">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25">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25">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25">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25">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25">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25">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25">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25">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25">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25">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25">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25">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25">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25">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25">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25">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25">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25">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25">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25">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25">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25">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25">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25">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25">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25">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25">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25">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25">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25">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25">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25">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25">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25">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25">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25">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25">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25">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25">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25">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25">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25">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25">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25">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25">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25">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25">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25">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25">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25">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25">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25">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25">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25">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25">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25">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25">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25">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25">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25">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25">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25">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25">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25">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25">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25">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25">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25">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25">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25">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25">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25">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25">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25">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25">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25">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25">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25">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25">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25">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25">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25">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25">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25">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25">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25">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25">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25">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25">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25">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25">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25">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25">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25">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25">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25">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25">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25">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25">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25">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25">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25">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25">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25">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25">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25">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25">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25">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25">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25">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25">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25">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25">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25">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25">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25">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25">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25">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25">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25">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25">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25">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25">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25">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25">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25">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25">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25">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25">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25">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25">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25">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25">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25">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25">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25">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25">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25">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25">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25">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25">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25">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25">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25">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25">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25">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25">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25">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25">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25">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25">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25">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25">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25">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25">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25">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25">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25">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25">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25">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25">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25">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25">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25">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25">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25">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25">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25">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25">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25">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25">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25">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25">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25">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25">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25">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25">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25">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25">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25">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25">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25">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25">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25">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25">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25">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25">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25">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25">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25">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25">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25">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25">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25">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25">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25">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25">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25">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25">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25">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25">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25">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25">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25">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25">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25">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25">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25">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25">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25">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25">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25">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25">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25">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25">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25">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25">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25">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25">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25">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25">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25">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25">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25">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25">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25">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25">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25">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25">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25">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25">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25">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25">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25">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25">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25">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25">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25">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25">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25">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25">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25">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25">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25">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25">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25">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25">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25">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25">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25">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25">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25">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25">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25">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25">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25">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25">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25">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25">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25">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25">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25">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25">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25">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25">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25">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25">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25">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25">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25">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25">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25">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25">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25">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25">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25">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25">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25">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25">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25">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25">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25">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25">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25">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25">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25">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25">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25">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25">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25">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25">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25">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25">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25">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25">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25">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25">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25">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25">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25">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25">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25">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25">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25">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25">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25">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25">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25">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25">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25">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25">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25">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25">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25">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25">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25">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25">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25">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25">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25">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25">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25">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25">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25">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25">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25">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25">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25">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25">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25">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25">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25">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25">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25">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25">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25">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25">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25">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25">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25">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25">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25">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25">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25">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25">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25">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25">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25">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25">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25">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25">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25">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25">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25">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25">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25">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25">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25">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25">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25">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25">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25">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25">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25">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25">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25">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25">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25">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25">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25">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25">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25">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25">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25">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25">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25">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25">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25">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25">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25">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25">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25">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25">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25">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25">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25">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25">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25">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25">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25">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25">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25">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25">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25">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25">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25">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25">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25">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25">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25">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25">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25">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25">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25">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25">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25">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25">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25">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25">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25">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25">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25">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25">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25">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25">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25">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25">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25">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25">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25">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25">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25">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25">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25">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25">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25">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25">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25">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25">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25">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25">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25">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25">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25">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25">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25">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25">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25">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25">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25">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25">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25">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25">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25">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25">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25">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25">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25">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25">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25">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25">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25">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25">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25">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25">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25">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25">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25">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25">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25">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25">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25">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25">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25">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25">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25">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25">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25">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25">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25">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25">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25">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25">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25">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25">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25">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25">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25">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25">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25">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25">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25">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25">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25">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25">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25">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25">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25">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25">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25">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25">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25">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25">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25">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25">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25">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25">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25">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25">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25">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25">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25">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25">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25">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25">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25">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25">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25">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25">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25">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25">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25">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25">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25">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25">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25">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25">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25">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25">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25">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25">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25">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25">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25">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25">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25">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25">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25">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25">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25">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25">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25">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25">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25">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25">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25">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25">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25">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25">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25">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25">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25">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25">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25">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25">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25">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25">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25">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25">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25">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25">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25">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25">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25">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25">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25">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25">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25">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25">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25">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25">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25">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25">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25">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25">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25">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25">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25">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25">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25">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25">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25">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25">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25">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25">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25">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25">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25">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25">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25">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25">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25">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25">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25">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25">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25">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25">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25">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25">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25">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25">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25">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25">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25">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25">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25">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25">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25">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25">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25">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25">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25">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25">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25">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25">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25">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25">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25">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25">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25">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25">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25">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25">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25">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25">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25">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25">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25">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25">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25">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25">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25">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25">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25">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25">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25">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25">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25">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25">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25">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25">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25">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25">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25">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25">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25">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25">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25">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25">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25">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25">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25">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25">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25">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25">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25">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25">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25">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25">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25">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25">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25">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25">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25">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25">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25">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25">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25">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25">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25">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25">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25">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25">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25">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25">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25">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25">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25">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25">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25">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25">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25">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25">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25">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25">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25">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25">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25">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25">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25">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25">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25">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25">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25">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25">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25">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25">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25">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25">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25">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25">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25">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25">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25">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25">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25">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25">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25">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25">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25">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25">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25">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25">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25">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25">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25">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25">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25">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25">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25">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25">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25">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25">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25">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25">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25">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25">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25">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25">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25">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25">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25">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25">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25">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25">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25">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25">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25">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25">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25">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25">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25">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25">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25">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25">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25">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25">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25">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25">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25">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25">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25">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25">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25">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25">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25">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25">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25">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25">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25">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25">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25">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25">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25">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25">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25">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25">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25">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25">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25">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25">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25">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25">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25">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25">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25">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25">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25">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25">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25">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25">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25">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25">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25">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25">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25">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25">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25">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25">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25">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25">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25">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25">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25">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25">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25">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25">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25">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25">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25">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25">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25">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25">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25">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25">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25">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25">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25">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25">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25">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25">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25">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25">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25">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25">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25">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25">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25">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25">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25">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25">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25">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25">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25">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25">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25">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25">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25">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25">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25">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25">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25">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25">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25">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25">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25">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25">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25">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25">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25">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25">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25">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25">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25">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25">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25">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25">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25">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25">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25">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25">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25">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25">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25">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25">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25">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25">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25">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25">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25">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25">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25">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25">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25">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25">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25">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25">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25">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25">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25">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25">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25">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25">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25">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25">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25">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25">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25">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25">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25">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25">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25">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25">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25">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25">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25">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25">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25">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25">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25">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25">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25">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25">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25">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25">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25">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25">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25">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25">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25">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25">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25">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25">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25">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25">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25">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25">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25">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25">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25">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25">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25">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25">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25">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25">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25">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25">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25">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25">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25">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25">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25">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25">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25">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25">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25">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25">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25">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25">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25">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25">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25">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25">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25">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25">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25">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25">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25">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25">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25">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25">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25">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25">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25">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25">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25">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25">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25">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25">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25">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25">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25">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25">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25">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25">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25">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25">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25">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25">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25">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25">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25">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25">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25">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25">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25">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25">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25">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25">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25">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25">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25">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25">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25">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25">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25">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25">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25">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25">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25">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25">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25">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25">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25">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25">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25">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25">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25">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25">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25">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25">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25">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25">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25">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25">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25">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25">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25">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25">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25">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25">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25">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25">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25">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25">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25">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25">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25">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25">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25">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25">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25">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25">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25">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25">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25">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25">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25">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25">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25">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25">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25">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25">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25">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25">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25">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25">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25">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25">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25">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25">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25">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25">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25">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25">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25">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25">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25">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25">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25">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25">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25">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25">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25">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25">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25">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25">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25">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25">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25">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25">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25">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25">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25">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25">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25">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25">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25">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25">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25">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25">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25">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25">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25">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25">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25">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25">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25">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25">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25">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25">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25">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25">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25">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25">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25">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25">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25">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25">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25">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25">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25">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25">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25">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25">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25">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25">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25">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25">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25">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25">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25">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25">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25">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25">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25">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25">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25">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25">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25">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25">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25">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25">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25">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25">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25">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25">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25">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25">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25">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25">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25">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25">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25">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25">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25">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25">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25">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25">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25">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25">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25">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25">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25">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25">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25">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25">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25">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25">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25">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25">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25">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25">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25">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25">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25">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25">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25">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25">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25">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25">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25">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25">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25">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25">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25">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25">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25">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25">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25">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25">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25">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25">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25">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25">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25">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25">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25">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25">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25">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25">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25">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25">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25">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25">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25">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25">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25">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25">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25">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25">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25">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25">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25">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25">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25">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25">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25">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25">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25">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25">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25">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25">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25">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25">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25">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25">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25">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25">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25">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25">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25">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25">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25">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25">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25">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25">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25">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25">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25">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25">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25">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25">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25">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25">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25">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25">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25">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25">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25">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25">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25">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25">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25">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25">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25">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25">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25">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25">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25">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25">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25">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25">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25">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25">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25">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25">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25">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25">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25">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25">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25">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25">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25">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25">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25">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25">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25">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25">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25">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25">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25">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25">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25">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25">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25">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25">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25">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25">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25">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25">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25">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25">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25">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25">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25">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25">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25">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25">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25">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25">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25">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25">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25">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25">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25">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25">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25">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25">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25">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25">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25">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25">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25">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25">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25">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25">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25">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25">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25">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25">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25">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25">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25">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25">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25">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25">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25">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25">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25">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25">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25">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25">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25">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25">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25">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25">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25">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25">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25">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25">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25">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25">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25">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25">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25">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25">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25">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25">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25">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25">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25">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25">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25">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25">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25">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25">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25">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25">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25">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25">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25">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25">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25">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25">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25">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25">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25">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25">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25">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25">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25">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25">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25">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25">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25">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25">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25">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25">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25">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25">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25">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25">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25">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25">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25">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25">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25">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25">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25">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25">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25">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25">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25">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25">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25">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25">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25">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25">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25">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25">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25">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25">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25">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25">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25">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25">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25">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25">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25">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25">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25">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25">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25">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25">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25">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25">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25">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25">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25">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25">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25">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25">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25">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25">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25">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25">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25">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25">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25">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25">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25">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25">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25">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25">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25">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25">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25">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25">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25">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25">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25">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25">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25">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25">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25">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25">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25">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25">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25">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25">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25">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25">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25">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25">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25">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25">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25">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25">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25">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25">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25">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25">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25">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25">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25">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25">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25">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25">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25">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25">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25">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25">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25">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25">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25">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25">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25">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25">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row r="2293" spans="1:5" ht="63" customHeight="1" x14ac:dyDescent="0.25">
      <c r="A2293" s="84"/>
      <c r="D2293" s="90"/>
      <c r="E2293" s="83" t="str" cm="1">
        <f t="array" aca="1" ref="E2293" ca="1">IF(COUNTA(A:A)&lt;3,"",IF(AND($A2291&lt;&gt;"",A2292=""),"_______________________________",IF($E2292="_______________________________","RESPONSÁVEL PELA ELABORAÇÃO",IFERROR(INDIRECT("'"&amp;A2293&amp;"'"&amp;"!"&amp;IF($E$2="VALOR MÉDIO (UNITÁRIO)","A5",IF($E$2="MEDIANA (UNITÁRIO)","B5",IF($E$2="MÉDIA SANEADA (UNITÁRIO)","D5","")))),""))))</f>
        <v/>
      </c>
    </row>
  </sheetData>
  <mergeCells count="1">
    <mergeCell ref="A1:E1"/>
  </mergeCells>
  <conditionalFormatting sqref="A3:E1048576">
    <cfRule type="expression" dxfId="17" priority="19">
      <formula>$B3&lt;&gt;""</formula>
    </cfRule>
  </conditionalFormatting>
  <conditionalFormatting sqref="E3:E2293">
    <cfRule type="expression" dxfId="16" priority="32">
      <formula>#REF!&lt;&gt;""</formula>
    </cfRule>
  </conditionalFormatting>
  <conditionalFormatting sqref="E7:E9999 E3:E5">
    <cfRule type="expression" dxfId="15" priority="1">
      <formula>$E1048575="RESPONSÁVEL PELA ELABORAÇÃO"</formula>
    </cfRule>
    <cfRule type="expression" dxfId="14" priority="2">
      <formula>$E3="_______________________________"</formula>
    </cfRule>
  </conditionalFormatting>
  <conditionalFormatting sqref="E2">
    <cfRule type="expression" dxfId="13" priority="40">
      <formula>$E1048573="RESPONSÁVEL PELA ELABORAÇÃO"</formula>
    </cfRule>
    <cfRule type="expression" dxfId="12" priority="41">
      <formula>$E2="_______________________________"</formula>
    </cfRule>
  </conditionalFormatting>
  <conditionalFormatting sqref="E6">
    <cfRule type="expression" dxfId="11" priority="46">
      <formula>#REF!="RESPONSÁVEL PELA ELABORAÇÃO"</formula>
    </cfRule>
    <cfRule type="expression" dxfId="10" priority="47">
      <formula>$E6="_______________________________"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$L$1:$L$2</formula1>
    </dataValidation>
  </dataValidations>
  <hyperlinks>
    <hyperlink ref="A3" location="#'1'!A2" display="1" xr:uid="{7466BD56-9001-4757-9CA8-BEE160CFA3AD}"/>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C0CE-7C26-4E08-AD84-DB57EBFA6FB7}">
  <sheetPr codeName="Planilha38">
    <pageSetUpPr fitToPage="1"/>
  </sheetPr>
  <dimension ref="A1:S35"/>
  <sheetViews>
    <sheetView showGridLines="0" zoomScale="80" zoomScaleNormal="80" workbookViewId="0">
      <pane ySplit="2" topLeftCell="A3" activePane="bottomLeft" state="frozen"/>
      <selection pane="bottomLeft" activeCell="A9" sqref="A9"/>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0"/>
      <c r="C1" s="131"/>
      <c r="D1" s="132"/>
      <c r="E1" s="9"/>
      <c r="F1" s="2"/>
      <c r="G1" s="1"/>
      <c r="H1" s="2"/>
      <c r="I1" s="2"/>
      <c r="J1" s="2"/>
      <c r="K1" s="3"/>
      <c r="M1" s="3"/>
      <c r="N1" s="3"/>
    </row>
    <row r="2" spans="1:19" s="26" customFormat="1" ht="27" customHeight="1" x14ac:dyDescent="0.25">
      <c r="A2" s="70" t="s">
        <v>1</v>
      </c>
      <c r="B2" s="133"/>
      <c r="C2" s="134"/>
      <c r="D2" s="135"/>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6" t="s">
        <v>159</v>
      </c>
      <c r="C4" s="136"/>
      <c r="D4" s="136" t="s">
        <v>160</v>
      </c>
      <c r="E4" s="136"/>
      <c r="F4" s="7"/>
      <c r="H4" s="7"/>
      <c r="I4" s="7"/>
      <c r="J4" s="2"/>
      <c r="Q4" s="5"/>
      <c r="R4" s="5"/>
      <c r="S4" s="5"/>
    </row>
    <row r="5" spans="1:19" ht="25.15" customHeight="1" x14ac:dyDescent="0.25">
      <c r="A5" s="87">
        <f>IFERROR(AVERAGE(B7:B1048576),0)</f>
        <v>0</v>
      </c>
      <c r="B5" s="137">
        <f>IFERROR(MEDIAN(B7:B1048576),0)</f>
        <v>0</v>
      </c>
      <c r="C5" s="137"/>
      <c r="D5" s="137">
        <f>IFERROR(AVERAGEIFS(B7:B1048576,B7:B1048576,"&lt;"&amp;(A5+IFERROR(_xlfn.STDEV.S(B7:B1048576),0)),B7:B1048576,"&gt;"&amp;(A5-IFERROR(_xlfn.STDEV.S(B7:B1048576),0))),0)</f>
        <v>0</v>
      </c>
      <c r="E5" s="137"/>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29" customFormat="1" ht="52.5" customHeight="1" x14ac:dyDescent="0.3">
      <c r="A22" s="36"/>
      <c r="B22" s="51"/>
      <c r="C22" s="41"/>
      <c r="D22" s="41"/>
      <c r="E22" s="42"/>
      <c r="F22" s="40"/>
      <c r="G22" s="69"/>
      <c r="H22" s="41"/>
      <c r="I22" s="41"/>
      <c r="J22" s="43"/>
      <c r="L22" s="38"/>
      <c r="M22" s="30"/>
      <c r="N22" s="30"/>
      <c r="Q22" s="31"/>
      <c r="R22" s="31"/>
      <c r="S22" s="31"/>
    </row>
    <row r="23" spans="1:19" s="29" customFormat="1" ht="52.5" customHeight="1" x14ac:dyDescent="0.3">
      <c r="A23" s="36"/>
      <c r="B23" s="51"/>
      <c r="C23" s="41"/>
      <c r="D23" s="41"/>
      <c r="E23" s="42"/>
      <c r="F23" s="40"/>
      <c r="G23" s="69"/>
      <c r="H23" s="41"/>
      <c r="I23" s="41"/>
      <c r="J23" s="43"/>
      <c r="L23" s="38"/>
      <c r="M23" s="30"/>
      <c r="N23" s="30"/>
      <c r="Q23" s="31"/>
      <c r="R23" s="31"/>
      <c r="S23" s="31"/>
    </row>
    <row r="24" spans="1:19" s="29" customFormat="1" ht="52.5" customHeight="1" x14ac:dyDescent="0.3">
      <c r="A24" s="36"/>
      <c r="B24" s="51"/>
      <c r="C24" s="41"/>
      <c r="D24" s="41"/>
      <c r="E24" s="42"/>
      <c r="F24" s="40"/>
      <c r="G24" s="69"/>
      <c r="H24" s="41"/>
      <c r="I24" s="41"/>
      <c r="J24" s="43"/>
      <c r="L24" s="38"/>
      <c r="M24" s="30"/>
      <c r="N24" s="30"/>
      <c r="Q24" s="31"/>
      <c r="R24" s="31"/>
      <c r="S24" s="31"/>
    </row>
    <row r="25" spans="1:19" s="29" customFormat="1" ht="52.5" customHeight="1" x14ac:dyDescent="0.3">
      <c r="A25" s="36"/>
      <c r="B25" s="51"/>
      <c r="C25" s="41"/>
      <c r="D25" s="41"/>
      <c r="E25" s="42"/>
      <c r="F25" s="40"/>
      <c r="G25" s="69"/>
      <c r="H25" s="41"/>
      <c r="I25" s="41"/>
      <c r="J25" s="43"/>
      <c r="L25" s="38"/>
      <c r="M25" s="30"/>
      <c r="N25" s="30"/>
      <c r="Q25" s="31"/>
      <c r="R25" s="31"/>
      <c r="S25" s="31"/>
    </row>
    <row r="26" spans="1:19" s="65" customFormat="1" ht="40.15" customHeight="1" x14ac:dyDescent="0.3">
      <c r="A26" s="78" t="s">
        <v>9</v>
      </c>
      <c r="B26" s="79"/>
      <c r="C26" s="79"/>
      <c r="D26" s="80"/>
      <c r="E26" s="80"/>
      <c r="F26" s="81"/>
      <c r="G26" s="64"/>
      <c r="H26" s="64"/>
      <c r="I26" s="64"/>
      <c r="J26" s="64"/>
      <c r="L26" s="82"/>
      <c r="Q26" s="66"/>
      <c r="R26" s="66"/>
      <c r="S26" s="66"/>
    </row>
    <row r="27" spans="1:19" s="61" customFormat="1" ht="34.9" customHeight="1" x14ac:dyDescent="0.25">
      <c r="A27" s="58" t="s">
        <v>165</v>
      </c>
      <c r="B27" s="60" t="s">
        <v>4</v>
      </c>
      <c r="C27" s="59" t="s">
        <v>164</v>
      </c>
      <c r="D27" s="60" t="s">
        <v>152</v>
      </c>
      <c r="E27" s="128" t="s">
        <v>21</v>
      </c>
      <c r="F27" s="129"/>
      <c r="G27" s="68"/>
      <c r="H27" s="68"/>
      <c r="I27" s="68"/>
      <c r="J27" s="68"/>
      <c r="M27" s="62"/>
      <c r="N27" s="62"/>
      <c r="Q27" s="63"/>
      <c r="R27" s="63"/>
      <c r="S27" s="63"/>
    </row>
    <row r="28" spans="1:19" s="33" customFormat="1" ht="54" customHeight="1" x14ac:dyDescent="0.35">
      <c r="A28" s="36"/>
      <c r="B28" s="51"/>
      <c r="C28" s="67"/>
      <c r="D28" s="77"/>
      <c r="E28" s="126"/>
      <c r="F28" s="127"/>
      <c r="G28" s="32"/>
      <c r="H28" s="32"/>
      <c r="I28" s="32"/>
      <c r="J28" s="32"/>
      <c r="L28" s="75"/>
      <c r="M28" s="35"/>
      <c r="N28" s="35"/>
      <c r="Q28" s="34"/>
      <c r="R28" s="34"/>
      <c r="S28" s="34"/>
    </row>
    <row r="29" spans="1:19" s="33" customFormat="1" ht="54" customHeight="1" x14ac:dyDescent="0.35">
      <c r="A29" s="36"/>
      <c r="B29" s="51"/>
      <c r="C29" s="67"/>
      <c r="D29" s="77"/>
      <c r="E29" s="126"/>
      <c r="F29" s="127"/>
      <c r="G29" s="32"/>
      <c r="H29" s="32"/>
      <c r="I29" s="32"/>
      <c r="J29" s="32"/>
      <c r="L29" s="75"/>
      <c r="M29" s="35"/>
      <c r="N29" s="35"/>
      <c r="Q29" s="34"/>
      <c r="R29" s="34"/>
      <c r="S29" s="34"/>
    </row>
    <row r="30" spans="1:19" s="33" customFormat="1" ht="54" customHeight="1" x14ac:dyDescent="0.35">
      <c r="A30" s="36"/>
      <c r="B30" s="51"/>
      <c r="C30" s="67"/>
      <c r="D30" s="77"/>
      <c r="E30" s="126"/>
      <c r="F30" s="127"/>
      <c r="G30" s="32"/>
      <c r="H30" s="32"/>
      <c r="I30" s="32"/>
      <c r="J30" s="32"/>
      <c r="L30" s="75"/>
      <c r="M30" s="35"/>
      <c r="N30" s="35"/>
      <c r="Q30" s="34"/>
      <c r="R30" s="34"/>
      <c r="S30" s="34"/>
    </row>
    <row r="31" spans="1:19" s="33" customFormat="1" ht="54" customHeight="1" x14ac:dyDescent="0.35">
      <c r="A31" s="36"/>
      <c r="B31" s="51"/>
      <c r="C31" s="67"/>
      <c r="D31" s="77"/>
      <c r="E31" s="126"/>
      <c r="F31" s="127"/>
      <c r="G31" s="32"/>
      <c r="H31" s="32"/>
      <c r="I31" s="32"/>
      <c r="J31" s="32"/>
      <c r="L31" s="75"/>
      <c r="M31" s="35"/>
      <c r="N31" s="35"/>
      <c r="Q31" s="34"/>
      <c r="R31" s="34"/>
      <c r="S31" s="34"/>
    </row>
    <row r="32" spans="1:19" s="33" customFormat="1" ht="54" customHeight="1" x14ac:dyDescent="0.35">
      <c r="A32" s="36"/>
      <c r="B32" s="51"/>
      <c r="C32" s="67"/>
      <c r="D32" s="77"/>
      <c r="E32" s="126"/>
      <c r="F32" s="127"/>
      <c r="G32" s="32"/>
      <c r="H32" s="32"/>
      <c r="I32" s="32"/>
      <c r="J32" s="32"/>
      <c r="L32" s="75"/>
      <c r="M32" s="35"/>
      <c r="N32" s="35"/>
      <c r="Q32" s="34"/>
      <c r="R32" s="34"/>
      <c r="S32" s="34"/>
    </row>
    <row r="33" spans="1:19" ht="40.15" customHeight="1" x14ac:dyDescent="0.25">
      <c r="A33" s="72" t="s">
        <v>10</v>
      </c>
      <c r="B33" s="8"/>
      <c r="C33" s="71"/>
      <c r="D33" s="44"/>
      <c r="E33" s="45"/>
      <c r="F33" s="46"/>
      <c r="G33" s="6"/>
      <c r="H33" s="6"/>
      <c r="I33" s="6"/>
      <c r="J33" s="6"/>
      <c r="L33" s="4"/>
      <c r="M33" s="3"/>
      <c r="N33" s="3"/>
      <c r="Q33" s="5"/>
      <c r="R33" s="5"/>
      <c r="S33" s="5"/>
    </row>
    <row r="34" spans="1:19" s="29" customFormat="1" ht="34.9" customHeight="1" x14ac:dyDescent="0.3">
      <c r="A34" s="73" t="s">
        <v>11</v>
      </c>
      <c r="B34" s="74" t="s">
        <v>4</v>
      </c>
      <c r="C34" s="74" t="s">
        <v>12</v>
      </c>
      <c r="D34" s="124" t="s">
        <v>13</v>
      </c>
      <c r="E34" s="124"/>
      <c r="F34" s="125"/>
      <c r="G34" s="37"/>
      <c r="H34" s="37"/>
      <c r="I34" s="37"/>
      <c r="J34" s="37"/>
      <c r="L34" s="38"/>
      <c r="M34" s="30"/>
      <c r="N34" s="30"/>
      <c r="Q34" s="31"/>
      <c r="R34" s="31"/>
      <c r="S34" s="31"/>
    </row>
    <row r="35" spans="1:19" s="29" customFormat="1" ht="54" customHeight="1" x14ac:dyDescent="0.3">
      <c r="A35" s="39" t="s">
        <v>2</v>
      </c>
      <c r="B35" s="51"/>
      <c r="C35" s="52"/>
      <c r="D35" s="121"/>
      <c r="E35" s="122"/>
      <c r="F35" s="123"/>
      <c r="G35" s="37"/>
      <c r="H35" s="37"/>
      <c r="I35" s="37"/>
      <c r="J35" s="37"/>
      <c r="L35" s="38"/>
      <c r="M35" s="30"/>
      <c r="N35" s="30"/>
      <c r="Q35" s="31"/>
      <c r="R35" s="31"/>
      <c r="S35" s="31"/>
    </row>
  </sheetData>
  <mergeCells count="14">
    <mergeCell ref="E27:F27"/>
    <mergeCell ref="E30:F30"/>
    <mergeCell ref="B1:D1"/>
    <mergeCell ref="B2:D2"/>
    <mergeCell ref="B4:C4"/>
    <mergeCell ref="D4:E4"/>
    <mergeCell ref="B5:C5"/>
    <mergeCell ref="D5:E5"/>
    <mergeCell ref="D35:F35"/>
    <mergeCell ref="D34:F34"/>
    <mergeCell ref="E28:F28"/>
    <mergeCell ref="E32:F32"/>
    <mergeCell ref="E29:F29"/>
    <mergeCell ref="E31:F31"/>
  </mergeCells>
  <conditionalFormatting sqref="F1:F3 F8:F25">
    <cfRule type="expression" dxfId="9" priority="5">
      <formula>$F1="VALOR INCONSISTENTE"</formula>
    </cfRule>
  </conditionalFormatting>
  <conditionalFormatting sqref="A9:J27 A28:D32 G28:J32 A33:J53">
    <cfRule type="expression" dxfId="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7" priority="3">
      <formula>$F4="VALOR INCONSISTENTE"</formula>
    </cfRule>
  </conditionalFormatting>
  <conditionalFormatting sqref="E28:F28">
    <cfRule type="expression" dxfId="6" priority="2">
      <formula>AND(E28&lt;&gt;"",MOD(ROW(),2)=0,$A28&lt;&gt;"PESQUISA DE PREÇOS BASEADA EM SITES DE AMPLO DOMÍNIO - Art. 23, § 1º, inciso III, Lei nº 14.133/2021",$A28&lt;&gt;"DESCRIÇÃO DO ITEM",$A28&lt;&gt;"PESQUISA DE PREÇOS DIRETA COM FORNECEDOR - Art. 23, § 1º, inciso IV, Lei nº 14.133/2021",$A28&lt;&gt;"CNPJ FORNECEDOR",$A28&lt;&gt;"PESQUISA DE PREÇOS BASEADA EM TABELAS DE REFERÊNCIA (SINAPI E SICRO) - Art. 23, § 2º, Lei nº 14.133/2021",$A28&lt;&gt;" ")</formula>
    </cfRule>
  </conditionalFormatting>
  <conditionalFormatting sqref="E29:F32">
    <cfRule type="expression" dxfId="5" priority="1">
      <formula>AND(E29&lt;&gt;"",MOD(ROW(),2)=0,$A29&lt;&gt;"PESQUISA DE PREÇOS BASEADA EM SITES DE AMPLO DOMÍNIO - Art. 23, § 1º, inciso III, Lei nº 14.133/2021",$A29&lt;&gt;"DESCRIÇÃO DO ITEM",$A29&lt;&gt;"PESQUISA DE PREÇOS DIRETA COM FORNECEDOR - Art. 23, § 1º, inciso IV, Lei nº 14.133/2021",$A29&lt;&gt;"CNPJ FORNECEDOR",$A29&lt;&gt;"PESQUISA DE PREÇOS BASEADA EM TABELAS DE REFERÊNCIA (SINAPI E SICRO) - Art. 23, § 2º, Lei nº 14.133/2021",$A29&lt;&gt;"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34447-CEDE-4F29-A366-0DF191FF7F37}">
  <sheetPr codeName="Planilha39">
    <pageSetUpPr fitToPage="1"/>
  </sheetPr>
  <dimension ref="A1:S17"/>
  <sheetViews>
    <sheetView showGridLines="0" tabSelected="1" zoomScale="80" zoomScaleNormal="80" workbookViewId="0">
      <pane ySplit="2" topLeftCell="A9" activePane="bottomLeft" state="frozen"/>
      <selection pane="bottomLeft" activeCell="A17" sqref="A17"/>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30" t="s">
        <v>191</v>
      </c>
      <c r="C1" s="131"/>
      <c r="D1" s="132"/>
      <c r="E1" s="9"/>
      <c r="F1" s="2"/>
      <c r="G1" s="1"/>
      <c r="H1" s="2"/>
      <c r="I1" s="2"/>
      <c r="J1" s="2"/>
      <c r="K1" s="3"/>
      <c r="M1" s="3"/>
      <c r="N1" s="3"/>
    </row>
    <row r="2" spans="1:19" s="26" customFormat="1" ht="27" customHeight="1" x14ac:dyDescent="0.25">
      <c r="A2" s="70" t="s">
        <v>1</v>
      </c>
      <c r="B2" s="133" t="s">
        <v>192</v>
      </c>
      <c r="C2" s="134"/>
      <c r="D2" s="135"/>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36" t="s">
        <v>159</v>
      </c>
      <c r="C4" s="136"/>
      <c r="D4" s="136" t="s">
        <v>160</v>
      </c>
      <c r="E4" s="136"/>
      <c r="F4" s="7"/>
      <c r="H4" s="7"/>
      <c r="I4" s="7"/>
      <c r="J4" s="2"/>
      <c r="Q4" s="5"/>
      <c r="R4" s="5"/>
      <c r="S4" s="5"/>
    </row>
    <row r="5" spans="1:19" ht="25.15" customHeight="1" x14ac:dyDescent="0.25">
      <c r="A5" s="87">
        <f>IFERROR(AVERAGE(B7:B1048576),0)</f>
        <v>178.88</v>
      </c>
      <c r="B5" s="137">
        <f>IFERROR(MEDIAN(B7:B1048576),0)</f>
        <v>150</v>
      </c>
      <c r="C5" s="137"/>
      <c r="D5" s="137">
        <f>IFERROR(AVERAGEIFS(B7:B1048576,B7:B1048576,"&lt;"&amp;(A5+IFERROR(_xlfn.STDEV.S(B7:B1048576),0)),B7:B1048576,"&gt;"&amp;(A5-IFERROR(_xlfn.STDEV.S(B7:B1048576),0))),0)</f>
        <v>155.6</v>
      </c>
      <c r="E5" s="137"/>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15" customHeight="1" x14ac:dyDescent="0.3">
      <c r="A9" s="36" t="s">
        <v>169</v>
      </c>
      <c r="B9" s="51">
        <v>230</v>
      </c>
      <c r="C9" s="41" t="s">
        <v>170</v>
      </c>
      <c r="D9" s="41" t="s">
        <v>171</v>
      </c>
      <c r="E9" s="42" t="s">
        <v>172</v>
      </c>
      <c r="F9" s="40">
        <v>45399</v>
      </c>
      <c r="G9" s="69" t="s">
        <v>173</v>
      </c>
      <c r="H9" s="41">
        <v>25</v>
      </c>
      <c r="I9" s="41">
        <v>2024</v>
      </c>
      <c r="J9" s="43" t="s">
        <v>174</v>
      </c>
      <c r="L9" s="38"/>
      <c r="M9" s="30"/>
      <c r="N9" s="30"/>
      <c r="Q9" s="31"/>
      <c r="R9" s="31"/>
      <c r="S9" s="31"/>
    </row>
    <row r="10" spans="1:19" s="29" customFormat="1" ht="52.5" customHeight="1" x14ac:dyDescent="0.3">
      <c r="A10" s="36" t="s">
        <v>183</v>
      </c>
      <c r="B10" s="51">
        <v>123</v>
      </c>
      <c r="C10" s="41" t="s">
        <v>175</v>
      </c>
      <c r="D10" s="41" t="s">
        <v>171</v>
      </c>
      <c r="E10" s="42">
        <v>26607205000123</v>
      </c>
      <c r="F10" s="40" t="s">
        <v>184</v>
      </c>
      <c r="G10" s="69" t="s">
        <v>185</v>
      </c>
      <c r="H10" s="41" t="s">
        <v>186</v>
      </c>
      <c r="I10" s="41">
        <v>2024</v>
      </c>
      <c r="J10" s="43" t="s">
        <v>174</v>
      </c>
      <c r="L10" s="38"/>
      <c r="M10" s="30"/>
      <c r="N10" s="30"/>
      <c r="Q10" s="31"/>
      <c r="R10" s="31"/>
      <c r="S10" s="31"/>
    </row>
    <row r="11" spans="1:19" s="29" customFormat="1" ht="52.5" customHeight="1" x14ac:dyDescent="0.3">
      <c r="A11" s="36" t="s">
        <v>187</v>
      </c>
      <c r="B11" s="51">
        <v>272</v>
      </c>
      <c r="C11" s="41" t="s">
        <v>175</v>
      </c>
      <c r="D11" s="41" t="s">
        <v>171</v>
      </c>
      <c r="E11" s="42">
        <v>46428208000107</v>
      </c>
      <c r="F11" s="40" t="s">
        <v>188</v>
      </c>
      <c r="G11" s="69" t="s">
        <v>189</v>
      </c>
      <c r="H11" s="41" t="s">
        <v>190</v>
      </c>
      <c r="I11" s="41">
        <v>2024</v>
      </c>
      <c r="J11" s="43" t="s">
        <v>176</v>
      </c>
      <c r="L11" s="38"/>
      <c r="M11" s="30"/>
      <c r="N11" s="30"/>
      <c r="Q11" s="31"/>
      <c r="R11" s="31"/>
      <c r="S11" s="31"/>
    </row>
    <row r="12" spans="1:19" s="29" customFormat="1" ht="52.5" customHeight="1" x14ac:dyDescent="0.3">
      <c r="A12" s="36" t="s">
        <v>177</v>
      </c>
      <c r="B12" s="51">
        <v>119.4</v>
      </c>
      <c r="C12" s="41" t="s">
        <v>178</v>
      </c>
      <c r="D12" s="41" t="s">
        <v>179</v>
      </c>
      <c r="E12" s="42" t="s">
        <v>180</v>
      </c>
      <c r="F12" s="40">
        <v>45420</v>
      </c>
      <c r="G12" s="69" t="s">
        <v>181</v>
      </c>
      <c r="H12" s="41">
        <v>10</v>
      </c>
      <c r="I12" s="41">
        <v>2024</v>
      </c>
      <c r="J12" s="43" t="s">
        <v>182</v>
      </c>
      <c r="L12" s="38"/>
      <c r="M12" s="30"/>
      <c r="N12" s="30"/>
      <c r="Q12" s="31"/>
      <c r="R12" s="31"/>
      <c r="S12" s="31"/>
    </row>
    <row r="13" spans="1:19" s="65" customFormat="1" ht="40.15" customHeight="1" x14ac:dyDescent="0.3">
      <c r="A13" s="78" t="s">
        <v>9</v>
      </c>
      <c r="B13" s="79"/>
      <c r="C13" s="79"/>
      <c r="D13" s="80"/>
      <c r="E13" s="80"/>
      <c r="F13" s="81"/>
      <c r="G13" s="64"/>
      <c r="H13" s="64"/>
      <c r="I13" s="64"/>
      <c r="J13" s="64"/>
      <c r="L13" s="82"/>
      <c r="Q13" s="66"/>
      <c r="R13" s="66"/>
      <c r="S13" s="66"/>
    </row>
    <row r="14" spans="1:19" s="61" customFormat="1" ht="34.9" customHeight="1" x14ac:dyDescent="0.25">
      <c r="A14" s="58" t="s">
        <v>165</v>
      </c>
      <c r="B14" s="60" t="s">
        <v>4</v>
      </c>
      <c r="C14" s="59" t="s">
        <v>164</v>
      </c>
      <c r="D14" s="60" t="s">
        <v>152</v>
      </c>
      <c r="E14" s="128" t="s">
        <v>21</v>
      </c>
      <c r="F14" s="129"/>
      <c r="G14" s="68"/>
      <c r="H14" s="68"/>
      <c r="I14" s="68"/>
      <c r="J14" s="68"/>
      <c r="M14" s="62"/>
      <c r="N14" s="62"/>
      <c r="Q14" s="63"/>
      <c r="R14" s="63"/>
      <c r="S14" s="63"/>
    </row>
    <row r="15" spans="1:19" ht="40.15" customHeight="1" x14ac:dyDescent="0.25">
      <c r="A15" s="72" t="s">
        <v>10</v>
      </c>
      <c r="B15" s="8"/>
      <c r="C15" s="71"/>
      <c r="D15" s="44"/>
      <c r="E15" s="45"/>
      <c r="F15" s="46"/>
      <c r="G15" s="6"/>
      <c r="H15" s="6"/>
      <c r="I15" s="6"/>
      <c r="J15" s="6"/>
      <c r="L15" s="4"/>
      <c r="M15" s="3"/>
      <c r="N15" s="3"/>
      <c r="Q15" s="5"/>
      <c r="R15" s="5"/>
      <c r="S15" s="5"/>
    </row>
    <row r="16" spans="1:19" s="29" customFormat="1" ht="34.9" customHeight="1" x14ac:dyDescent="0.3">
      <c r="A16" s="73" t="s">
        <v>193</v>
      </c>
      <c r="B16" s="74" t="s">
        <v>4</v>
      </c>
      <c r="C16" s="74" t="s">
        <v>12</v>
      </c>
      <c r="D16" s="124" t="s">
        <v>13</v>
      </c>
      <c r="E16" s="124"/>
      <c r="F16" s="125"/>
      <c r="G16" s="37"/>
      <c r="H16" s="37"/>
      <c r="I16" s="37"/>
      <c r="J16" s="37"/>
      <c r="L16" s="38"/>
      <c r="M16" s="30"/>
      <c r="N16" s="30"/>
      <c r="Q16" s="31"/>
      <c r="R16" s="31"/>
      <c r="S16" s="31"/>
    </row>
    <row r="17" spans="1:19" s="29" customFormat="1" ht="54" customHeight="1" x14ac:dyDescent="0.3">
      <c r="A17" s="39" t="s">
        <v>195</v>
      </c>
      <c r="B17" s="51">
        <v>150</v>
      </c>
      <c r="C17" s="52">
        <v>45608</v>
      </c>
      <c r="D17" s="121" t="s">
        <v>194</v>
      </c>
      <c r="E17" s="122"/>
      <c r="F17" s="123"/>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4" priority="15">
      <formula>$F1="VALOR INCONSISTENTE"</formula>
    </cfRule>
  </conditionalFormatting>
  <conditionalFormatting sqref="A9:J9 A12:J20">
    <cfRule type="expression" dxfId="3" priority="1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 priority="13">
      <formula>$F4="VALOR INCONSISTENTE"</formula>
    </cfRule>
  </conditionalFormatting>
  <conditionalFormatting sqref="A10:J10">
    <cfRule type="expression" dxfId="1" priority="6">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conditionalFormatting sqref="A11:J11">
    <cfRule type="expression" dxfId="0" priority="1">
      <formula>AND(A11&lt;&gt;"",MOD(ROW(),2)=0,$A11&lt;&gt;"PESQUISA DE PREÇOS BASEADA EM SITES DE AMPLO DOMÍNIO - Art. 23, § 1º, inciso III, Lei nº 14.133/2021",$A11&lt;&gt;"DESCRIÇÃO DO ITEM",$A11&lt;&gt;"PESQUISA DE PREÇOS DIRETA COM FORNECEDOR - Art. 23, § 1º, inciso IV, Lei nº 14.133/2021",$A11&lt;&gt;"CNPJ FORNECEDOR",$A11&lt;&gt;"PESQUISA DE PREÇOS BASEADA EM TABELAS DE REFERÊNCIA (SINAPI E SICRO) - Art. 23, § 2º, Lei nº 14.133/2021",$A11&lt;&gt;"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151</v>
      </c>
    </row>
    <row r="24288" spans="1844:1844" x14ac:dyDescent="0.25">
      <c r="BRX24288" t="s">
        <v>81</v>
      </c>
    </row>
    <row r="79466" spans="11867:11867" x14ac:dyDescent="0.25">
      <c r="QNK79466" t="s">
        <v>72</v>
      </c>
    </row>
    <row r="95881" spans="13812:13812" x14ac:dyDescent="0.25">
      <c r="TKF95881" t="s">
        <v>96</v>
      </c>
    </row>
    <row r="113333" spans="214:214" x14ac:dyDescent="0.25">
      <c r="HF113333" t="s">
        <v>140</v>
      </c>
    </row>
    <row r="120283" spans="10134:10134" x14ac:dyDescent="0.25">
      <c r="NYT120283" t="s">
        <v>105</v>
      </c>
    </row>
    <row r="121754" spans="6161:6161" x14ac:dyDescent="0.25">
      <c r="IBY121754" t="s">
        <v>62</v>
      </c>
    </row>
    <row r="122485" spans="558:558" x14ac:dyDescent="0.25">
      <c r="UL122485" t="s">
        <v>40</v>
      </c>
    </row>
    <row r="135581" spans="14555:14555" x14ac:dyDescent="0.25">
      <c r="UMU135581" t="s">
        <v>41</v>
      </c>
    </row>
    <row r="161465" spans="2615:2615" x14ac:dyDescent="0.25">
      <c r="CVO161465" t="s">
        <v>77</v>
      </c>
    </row>
    <row r="168375" spans="8394:8394" x14ac:dyDescent="0.25">
      <c r="LJV168375" t="s">
        <v>104</v>
      </c>
    </row>
    <row r="168981" spans="6779:6779" x14ac:dyDescent="0.25">
      <c r="IZS168981" t="s">
        <v>34</v>
      </c>
    </row>
    <row r="174813" spans="7751:7751" x14ac:dyDescent="0.25">
      <c r="KLC174813" t="s">
        <v>18</v>
      </c>
    </row>
    <row r="182977" spans="10586:10586" x14ac:dyDescent="0.25">
      <c r="OQD182977" t="s">
        <v>28</v>
      </c>
    </row>
    <row r="183266" spans="4797:4797" x14ac:dyDescent="0.25">
      <c r="GBM183266" t="s">
        <v>98</v>
      </c>
    </row>
    <row r="187059" spans="12800:12800" x14ac:dyDescent="0.25">
      <c r="RXH187059" t="s">
        <v>68</v>
      </c>
    </row>
    <row r="201402" spans="14351:14351" x14ac:dyDescent="0.25">
      <c r="UEY201402" t="s">
        <v>16</v>
      </c>
    </row>
    <row r="204101" spans="435:435" x14ac:dyDescent="0.25">
      <c r="PS204101" t="s">
        <v>130</v>
      </c>
    </row>
    <row r="207956" spans="13603:13603" x14ac:dyDescent="0.25">
      <c r="TCE207956" t="s">
        <v>51</v>
      </c>
    </row>
    <row r="208967" spans="8275:8275" x14ac:dyDescent="0.25">
      <c r="LFG208967" t="s">
        <v>32</v>
      </c>
    </row>
    <row r="210856" spans="8802:8802" x14ac:dyDescent="0.25">
      <c r="LZN210856" t="s">
        <v>43</v>
      </c>
    </row>
    <row r="212137" spans="2342:2342" x14ac:dyDescent="0.25">
      <c r="CLB212137" t="s">
        <v>84</v>
      </c>
    </row>
    <row r="221935" spans="15876:15876" x14ac:dyDescent="0.25">
      <c r="WLP221935" t="s">
        <v>19</v>
      </c>
    </row>
    <row r="232839" spans="1228:1228" x14ac:dyDescent="0.25">
      <c r="AUF232839" t="s">
        <v>20</v>
      </c>
    </row>
    <row r="233143" spans="3284:3284" x14ac:dyDescent="0.25">
      <c r="DVH233143" t="s">
        <v>136</v>
      </c>
    </row>
    <row r="233724" spans="7398:7398" x14ac:dyDescent="0.25">
      <c r="JXN233724" t="s">
        <v>141</v>
      </c>
    </row>
    <row r="244974" spans="6350:6350" x14ac:dyDescent="0.25">
      <c r="IJF244974" t="s">
        <v>15</v>
      </c>
    </row>
    <row r="245502" spans="4179:4179" x14ac:dyDescent="0.25">
      <c r="FDS245502" t="s">
        <v>100</v>
      </c>
    </row>
    <row r="250967" spans="7857:7857" x14ac:dyDescent="0.25">
      <c r="KPE250967" t="s">
        <v>132</v>
      </c>
    </row>
    <row r="272430" spans="2838:2838" x14ac:dyDescent="0.25">
      <c r="DED272430" t="s">
        <v>73</v>
      </c>
    </row>
    <row r="286293" spans="12886:12886" x14ac:dyDescent="0.25">
      <c r="SAP286293" t="s">
        <v>30</v>
      </c>
    </row>
    <row r="309519" spans="2962:2962" x14ac:dyDescent="0.25">
      <c r="DIX309519" t="s">
        <v>54</v>
      </c>
    </row>
    <row r="322889" spans="7588:7588" x14ac:dyDescent="0.25">
      <c r="KEV322889" t="s">
        <v>95</v>
      </c>
    </row>
    <row r="323135" spans="13999:13999" x14ac:dyDescent="0.25">
      <c r="TRK323135" t="s">
        <v>26</v>
      </c>
    </row>
    <row r="337408" spans="9770:9770" x14ac:dyDescent="0.25">
      <c r="NKT337408" t="s">
        <v>139</v>
      </c>
    </row>
    <row r="344741" spans="11941:11941" x14ac:dyDescent="0.25">
      <c r="QQG344741" t="s">
        <v>90</v>
      </c>
    </row>
    <row r="364835" spans="3586:3586" x14ac:dyDescent="0.25">
      <c r="EGX364835" t="s">
        <v>42</v>
      </c>
    </row>
    <row r="373702" spans="11066:11066" x14ac:dyDescent="0.25">
      <c r="PIP373702" t="s">
        <v>39</v>
      </c>
    </row>
    <row r="375786" spans="5149:5149" x14ac:dyDescent="0.25">
      <c r="GPA375786" t="s">
        <v>71</v>
      </c>
    </row>
    <row r="376947" spans="2991:2991" x14ac:dyDescent="0.25">
      <c r="DKA376947" t="s">
        <v>94</v>
      </c>
    </row>
    <row r="392157" spans="11710:11710" x14ac:dyDescent="0.25">
      <c r="QHJ392157" t="s">
        <v>17</v>
      </c>
    </row>
    <row r="407751" spans="14284:14284" x14ac:dyDescent="0.25">
      <c r="UCJ407751" t="s">
        <v>75</v>
      </c>
    </row>
    <row r="430839" spans="2012:2012" x14ac:dyDescent="0.25">
      <c r="BYJ430839" t="s">
        <v>49</v>
      </c>
    </row>
    <row r="431366" spans="4819:4819" x14ac:dyDescent="0.25">
      <c r="GCI431366" t="s">
        <v>25</v>
      </c>
    </row>
    <row r="441816" spans="9746:9746" x14ac:dyDescent="0.25">
      <c r="NJV441816" t="s">
        <v>52</v>
      </c>
    </row>
    <row r="444202" spans="4114:4114" x14ac:dyDescent="0.25">
      <c r="FBF444202" t="s">
        <v>144</v>
      </c>
    </row>
    <row r="451517" spans="9907:9907" x14ac:dyDescent="0.25">
      <c r="NQA451517" t="s">
        <v>53</v>
      </c>
    </row>
    <row r="477297" spans="10925:10925" x14ac:dyDescent="0.25">
      <c r="PDE477297" t="s">
        <v>65</v>
      </c>
    </row>
    <row r="477777" spans="1804:1804" x14ac:dyDescent="0.25">
      <c r="BQJ477777" t="s">
        <v>74</v>
      </c>
    </row>
    <row r="482509" spans="10084:10084" x14ac:dyDescent="0.25">
      <c r="NWV482509" t="s">
        <v>142</v>
      </c>
    </row>
    <row r="498728" spans="2194:2194" x14ac:dyDescent="0.25">
      <c r="CFJ498728" t="s">
        <v>63</v>
      </c>
    </row>
    <row r="515219" spans="795:795" x14ac:dyDescent="0.25">
      <c r="ADO515219" t="s">
        <v>86</v>
      </c>
    </row>
    <row r="523182" spans="1975:1975" x14ac:dyDescent="0.25">
      <c r="BWY523182" t="s">
        <v>93</v>
      </c>
    </row>
    <row r="526921" spans="11152:11152" x14ac:dyDescent="0.25">
      <c r="PLX526921" t="s">
        <v>44</v>
      </c>
    </row>
    <row r="531141" spans="1831:1831" x14ac:dyDescent="0.25">
      <c r="BRK531141" t="s">
        <v>69</v>
      </c>
    </row>
    <row r="543034" spans="14392:14392" x14ac:dyDescent="0.25">
      <c r="UGN543034" t="s">
        <v>78</v>
      </c>
    </row>
    <row r="543196" spans="9139:9139" x14ac:dyDescent="0.25">
      <c r="MMM543196" t="s">
        <v>97</v>
      </c>
    </row>
    <row r="568067" spans="6438:6438" x14ac:dyDescent="0.25">
      <c r="IMP568067" t="s">
        <v>147</v>
      </c>
    </row>
    <row r="569649" spans="8456:8456" x14ac:dyDescent="0.25">
      <c r="LMF569649" t="s">
        <v>48</v>
      </c>
    </row>
    <row r="570884" spans="5195:5195" x14ac:dyDescent="0.25">
      <c r="GQU570884" t="s">
        <v>47</v>
      </c>
    </row>
    <row r="571960" spans="5294:5294" x14ac:dyDescent="0.25">
      <c r="GUP571960" t="s">
        <v>60</v>
      </c>
    </row>
    <row r="595202" spans="3894:3894" x14ac:dyDescent="0.25">
      <c r="EST595202" t="s">
        <v>14</v>
      </c>
    </row>
    <row r="596636" spans="5120:5120" x14ac:dyDescent="0.25">
      <c r="GNX596636" t="s">
        <v>55</v>
      </c>
    </row>
    <row r="610300" spans="8599:8599" x14ac:dyDescent="0.25">
      <c r="LRS610300" t="s">
        <v>83</v>
      </c>
    </row>
    <row r="614630" spans="9341:9341" x14ac:dyDescent="0.25">
      <c r="MUG614630" t="s">
        <v>66</v>
      </c>
    </row>
    <row r="623552" spans="5168:5168" x14ac:dyDescent="0.25">
      <c r="GPT623552" t="s">
        <v>46</v>
      </c>
    </row>
    <row r="628206" spans="5289:5289" x14ac:dyDescent="0.25">
      <c r="GUK628206" t="s">
        <v>64</v>
      </c>
    </row>
    <row r="631400" spans="2674:2674" x14ac:dyDescent="0.25">
      <c r="CXV631400" t="s">
        <v>134</v>
      </c>
    </row>
    <row r="633685" spans="1197:1197" x14ac:dyDescent="0.25">
      <c r="ATA633685" t="s">
        <v>79</v>
      </c>
    </row>
    <row r="653826" spans="6767:6767" x14ac:dyDescent="0.25">
      <c r="IZG653826" t="s">
        <v>148</v>
      </c>
    </row>
    <row r="661282" spans="3538:3538" x14ac:dyDescent="0.25">
      <c r="EFB661282" t="s">
        <v>70</v>
      </c>
    </row>
    <row r="683533" spans="175:175" x14ac:dyDescent="0.25">
      <c r="FS683533" t="s">
        <v>37</v>
      </c>
    </row>
    <row r="688415" spans="3830:3830" x14ac:dyDescent="0.25">
      <c r="EQH688415" t="s">
        <v>149</v>
      </c>
    </row>
    <row r="704608" spans="8147:8147" x14ac:dyDescent="0.25">
      <c r="LAI704608" t="s">
        <v>92</v>
      </c>
    </row>
    <row r="713740" spans="9938:9938" x14ac:dyDescent="0.25">
      <c r="NRF713740" t="s">
        <v>91</v>
      </c>
    </row>
    <row r="742474" spans="5631:5631" x14ac:dyDescent="0.25">
      <c r="HHO742474" t="s">
        <v>143</v>
      </c>
    </row>
    <row r="743721" spans="4625:4625" x14ac:dyDescent="0.25">
      <c r="FUW743721" t="s">
        <v>137</v>
      </c>
    </row>
    <row r="744794" spans="12410:12410" x14ac:dyDescent="0.25">
      <c r="RIH744794" t="s">
        <v>22</v>
      </c>
    </row>
    <row r="757134" spans="11308:11308" x14ac:dyDescent="0.25">
      <c r="PRX757134" t="s">
        <v>103</v>
      </c>
    </row>
    <row r="757947" spans="12029:12029" x14ac:dyDescent="0.25">
      <c r="QTQ757947" t="s">
        <v>85</v>
      </c>
    </row>
    <row r="766886" spans="5565:5565" x14ac:dyDescent="0.25">
      <c r="HFA766886" t="s">
        <v>57</v>
      </c>
    </row>
    <row r="766898" spans="4539:4539" x14ac:dyDescent="0.25">
      <c r="FRO766898" t="s">
        <v>27</v>
      </c>
    </row>
    <row r="795430" spans="4682:4682" x14ac:dyDescent="0.25">
      <c r="FXB795430" t="s">
        <v>23</v>
      </c>
    </row>
    <row r="805485" spans="11020:11020" x14ac:dyDescent="0.25">
      <c r="PGV805485" t="s">
        <v>61</v>
      </c>
    </row>
    <row r="811790" spans="12926:12926" x14ac:dyDescent="0.25">
      <c r="SCD811790" t="s">
        <v>146</v>
      </c>
    </row>
    <row r="819031" spans="12299:12299" x14ac:dyDescent="0.25">
      <c r="REA819031" t="s">
        <v>135</v>
      </c>
    </row>
    <row r="847001" spans="10991:10991" x14ac:dyDescent="0.25">
      <c r="PFS847001" t="s">
        <v>80</v>
      </c>
    </row>
    <row r="855741" spans="16101:16101" x14ac:dyDescent="0.25">
      <c r="WUG855741" t="s">
        <v>29</v>
      </c>
    </row>
    <row r="857196" spans="8530:8530" x14ac:dyDescent="0.25">
      <c r="LPB857196" t="s">
        <v>35</v>
      </c>
    </row>
    <row r="866818" spans="3:3" x14ac:dyDescent="0.25">
      <c r="C866818" t="s">
        <v>138</v>
      </c>
    </row>
    <row r="871142" spans="4574:4574" x14ac:dyDescent="0.25">
      <c r="FSX871142" t="s">
        <v>82</v>
      </c>
    </row>
    <row r="885368" spans="2857:2857" x14ac:dyDescent="0.25">
      <c r="DEW885368" t="s">
        <v>45</v>
      </c>
    </row>
    <row r="886390" spans="6631:6631" x14ac:dyDescent="0.25">
      <c r="IUA886390" t="s">
        <v>58</v>
      </c>
    </row>
    <row r="909183" spans="7941:7941" x14ac:dyDescent="0.25">
      <c r="KSK909183" t="s">
        <v>24</v>
      </c>
    </row>
    <row r="921185" spans="13003:13003" x14ac:dyDescent="0.25">
      <c r="SFC921185" t="s">
        <v>101</v>
      </c>
    </row>
    <row r="929502" spans="5965:5965" x14ac:dyDescent="0.25">
      <c r="HUK929502" t="s">
        <v>31</v>
      </c>
    </row>
    <row r="933815" spans="8984:8984" x14ac:dyDescent="0.25">
      <c r="MGN933815" t="s">
        <v>131</v>
      </c>
    </row>
    <row r="938189" spans="7657:7657" x14ac:dyDescent="0.25">
      <c r="KHM938189" t="s">
        <v>102</v>
      </c>
    </row>
    <row r="957320" spans="7250:7250" x14ac:dyDescent="0.25">
      <c r="JRV957320" t="s">
        <v>150</v>
      </c>
    </row>
    <row r="958646" spans="11046:11046" x14ac:dyDescent="0.25">
      <c r="PHV958646" t="s">
        <v>87</v>
      </c>
    </row>
    <row r="974296" spans="6131:6131" x14ac:dyDescent="0.25">
      <c r="IAU974296" t="s">
        <v>133</v>
      </c>
    </row>
    <row r="985602" spans="11239:11239" x14ac:dyDescent="0.25">
      <c r="PPG985602" t="s">
        <v>50</v>
      </c>
    </row>
    <row r="986867" spans="6039:6039" x14ac:dyDescent="0.25">
      <c r="HXG986867" t="s">
        <v>38</v>
      </c>
    </row>
    <row r="989493" spans="12018:12018" x14ac:dyDescent="0.25">
      <c r="QTF989493" t="s">
        <v>76</v>
      </c>
    </row>
    <row r="999089" spans="5964:5964" x14ac:dyDescent="0.25">
      <c r="HUJ999089" t="s">
        <v>33</v>
      </c>
    </row>
    <row r="1002792" spans="10036:10036" x14ac:dyDescent="0.25">
      <c r="NUZ1002792" t="s">
        <v>99</v>
      </c>
    </row>
    <row r="1018289" spans="12675:12675" x14ac:dyDescent="0.25">
      <c r="RSM1018289" t="s">
        <v>56</v>
      </c>
    </row>
    <row r="1024703" spans="3742:3742" x14ac:dyDescent="0.25">
      <c r="EMX1024703" t="s">
        <v>67</v>
      </c>
    </row>
    <row r="1035398" spans="9869:9869" x14ac:dyDescent="0.25">
      <c r="NOO1035398" t="s">
        <v>59</v>
      </c>
    </row>
    <row r="1036858" spans="5143:5143" x14ac:dyDescent="0.25">
      <c r="GOU1036858" t="s">
        <v>145</v>
      </c>
    </row>
    <row r="1043729" spans="2750:2750" x14ac:dyDescent="0.25">
      <c r="DAT1043729" t="s">
        <v>36</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4</vt:i4>
      </vt:variant>
    </vt:vector>
  </HeadingPairs>
  <TitlesOfParts>
    <vt:vector size="8" baseType="lpstr">
      <vt:lpstr>FORNECEDOR</vt:lpstr>
      <vt:lpstr>RESUMO</vt:lpstr>
      <vt:lpstr>MODELO</vt:lpstr>
      <vt:lpstr>1</vt:lpstr>
      <vt:lpstr>RESUMO!Area_de_impressao</vt:lpstr>
      <vt:lpstr>'1'!Titulos_de_impressao</vt:lpstr>
      <vt:lpstr>MODELO!Titulos_de_impressao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2024-09-05T00:11:40Z</cp:lastPrinted>
  <dcterms:created xsi:type="dcterms:W3CDTF">2023-09-15T20:00:22Z</dcterms:created>
  <dcterms:modified xsi:type="dcterms:W3CDTF">2024-11-21T18:48:56Z</dcterms:modified>
</cp:coreProperties>
</file>