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DESKTOP-KRF5U2D\Licitacoes-Compras\Ernestina - Arquivos Recuperados\Compras\DOCUMENTOS EDITAIS ANO 2025\DOCUMENTOS EDITAIS 2025 - DISPENSA DE LICITAÇÃO\DISPENSA Nº XX - 2025 - ITENS FRACASSADOS INFORMATICA CRAS\"/>
    </mc:Choice>
  </mc:AlternateContent>
  <xr:revisionPtr revIDLastSave="0" documentId="13_ncr:1_{0BBBB927-6A94-4CAD-8487-967D72D5CB7E}" xr6:coauthVersionLast="47" xr6:coauthVersionMax="47" xr10:uidLastSave="{00000000-0000-0000-0000-000000000000}"/>
  <bookViews>
    <workbookView xWindow="-120" yWindow="-120" windowWidth="24240" windowHeight="13140" tabRatio="742" firstSheet="1" activeTab="11"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3" l="1"/>
  <c r="A5" i="13"/>
  <c r="D5" i="13" s="1"/>
  <c r="B5" i="12"/>
  <c r="A5" i="12"/>
  <c r="D5" i="12" s="1"/>
  <c r="B5" i="11"/>
  <c r="A5" i="11"/>
  <c r="D5" i="11" s="1"/>
  <c r="B5" i="10"/>
  <c r="A5" i="10"/>
  <c r="D5" i="10" s="1"/>
  <c r="B5" i="9"/>
  <c r="A5" i="9"/>
  <c r="D5" i="9" s="1"/>
  <c r="B5" i="8"/>
  <c r="A5" i="8"/>
  <c r="D5" i="8" s="1"/>
  <c r="B5" i="7"/>
  <c r="A5" i="7"/>
  <c r="D5" i="7" s="1"/>
  <c r="B5" i="6"/>
  <c r="A5" i="6"/>
  <c r="D5" i="6" s="1"/>
  <c r="E11" i="4" a="1"/>
  <c r="E11" i="4" s="1"/>
  <c r="E12" i="4" s="1" a="1"/>
  <c r="E12"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3" i="4" a="1"/>
  <c r="E13" i="4" l="1"/>
  <c r="E3" i="4"/>
  <c r="E4" i="4" a="1"/>
  <c r="E14" i="4" a="1"/>
  <c r="E14" i="4" l="1"/>
  <c r="E4" i="4"/>
  <c r="E15" i="4" a="1"/>
  <c r="E5" i="4" a="1"/>
  <c r="E5" i="4" l="1"/>
  <c r="E15" i="4"/>
  <c r="E6" i="4" a="1"/>
  <c r="E16" i="4" a="1"/>
  <c r="E16" i="4" l="1"/>
  <c r="E6" i="4"/>
  <c r="E17" i="4" a="1"/>
  <c r="E7" i="4" a="1"/>
  <c r="E17" i="4" l="1"/>
  <c r="E7" i="4"/>
  <c r="E18" i="4" a="1"/>
  <c r="E8" i="4" a="1"/>
  <c r="E8" i="4" l="1"/>
  <c r="E18" i="4"/>
  <c r="E19" i="4" a="1"/>
  <c r="E9" i="4" a="1"/>
  <c r="E9" i="4" l="1"/>
  <c r="E19" i="4"/>
  <c r="E20" i="4" a="1"/>
  <c r="E10" i="4" a="1"/>
  <c r="E10" i="4" l="1"/>
  <c r="E20" i="4"/>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<sst xmlns="http://schemas.openxmlformats.org/spreadsheetml/2006/main" count="735" uniqueCount="342">
  <si>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</si>
  <si>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</si>
  <si>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</si>
  <si>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</si>
  <si>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</si>
  <si>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</si>
  <si>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</si>
  <si>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</si>
  <si>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</si>
  <si>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</si>
  <si>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</si>
  <si>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</si>
  <si>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</si>
  <si>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</si>
  <si>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</si>
  <si>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</si>
  <si>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</si>
  <si>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</si>
  <si>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</si>
  <si>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</si>
  <si>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</si>
  <si>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</si>
  <si>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</si>
  <si>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</si>
  <si>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</si>
  <si>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</si>
  <si>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</si>
  <si>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</si>
  <si>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</si>
  <si>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</si>
  <si>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</si>
  <si>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</si>
  <si>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</si>
  <si>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</si>
  <si>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</si>
  <si>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</si>
  <si>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</si>
  <si>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</si>
  <si>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</si>
  <si>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</si>
  <si>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</si>
  <si>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</si>
  <si>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</si>
  <si>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</si>
  <si>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</si>
  <si>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</si>
  <si>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</si>
  <si>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</si>
  <si>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</si>
  <si>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</si>
  <si>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</si>
  <si>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</si>
  <si>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</si>
  <si>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</si>
  <si>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</si>
  <si>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</si>
  <si>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</si>
  <si>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</si>
  <si>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</si>
  <si>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</si>
  <si>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</si>
  <si>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AR CONDICIONADO 12000 BTU/H QUENTE E FRIO 220V - Split Hi Wall Dual Inverter Voice +AI 12000 BTU/h. Quente e Frio. 220 Volts.</t>
  </si>
  <si>
    <t>Und</t>
  </si>
  <si>
    <t>2</t>
  </si>
  <si>
    <t>ARQUIVO DE AÇO PARA PASTA SUSPENSA 4 GAVETAS.</t>
  </si>
  <si>
    <t>3</t>
  </si>
  <si>
    <t>COMPUTADOR TIPO DESKTOP COM MONITOR 23.8  MOUSE E TECLADO INCLUSOS NO CONJUNTO
Modelo único - características mínimas por máquina: 
Processador: Intel® Core i3-12100T / 4 Core / 8 Threads / Frequência turbo max 4.10 GHz / 12 MB Intel® Smart Cache
Gráficos: Intel® UHD Graphics 730
Memoria: 4GB (1x4GB) / DDR4 / 3200MHz
Slot de Memoria: 2 Slots
Armazenamento: SSD M.2 256GB / PCIe NVMe / Classe 35
Conexões Frontais: 2X USB 3.2 Type-A de 1ª geração / 1X tomada de áudio universal
Conexões Traseiras:  2X USB 3.2 Type-A de 1ª geração / 1X USB 2.0 com Smart Power On / 1X USB 2.0 / 1X DisplayPort 1.4 / 1X HDMI 2.0 / 1X RJ-45 de 10/100/1000 Mbps
Alto Falantes: 
Drive Óptico: Não
Segurança: TPM 2.0
Wireless: AX210, Wi-Fi-6E 2×2 e Bluetooth 5.2 com Antena Interna
Sistema Operacional: Windows 11 Pro, Português
Garantia: 1 Ano On-Site
Dimensões  Gabinete: MFF Altura: 18,2cm Largura: 3,6cm Profundidade: 17,8cm Peso: 1.38 kg
Especificações Painel
Modelo: P2422H(210-BCDO)
Tamanho: 23.8? Full HD
Taxa de proporção: Widescreen (16:9)
Tipo de painel: IPS (In-Plane Switching) antireflexo com resistência 3H.
Resolução ideal: 1920 x 1080 a 60 Hz
Taxa de contraste: 1000:1 (típica)
Luminosidade: 250 cd/m2 (típica)
Tempo de resposta: 8 ms normal (cinza a cinza); 5 ms rápido (cinza a cinza)
Ângulo máximo de visão: (178° vertical/178° horizontal)
Conectividade: 1x DisplayPort, 1x VGA, 5x USB(1x USB Upstream), 1x HDMI
Tamanho de Monitor Suportado: 19? a 27?
Marcas sugeridas: DELL, HP.</t>
  </si>
  <si>
    <t>4</t>
  </si>
  <si>
    <t>IMPRESSORA MULTIFUNCIONAL COM SISTEMA ECOTANK (tanque de tintas), colorida, bivolt, USB, Wi-fi. Resolução máxima de impressão 5.760 DPI x 1.440 DPI.</t>
  </si>
  <si>
    <t>5</t>
  </si>
  <si>
    <t>NOTEBOOK - DESCRIÇÃO TÉCNICA MÍNIMA EXIGIDA:
PROCESSADOR: Modelo: Intel Core i5-1235U (12ª geração)
Núcleos: 10 (2 de performance + 8 de eficiência)
Threads: 12
Frequência Base: 0,9 GHz | Frequência Turbo: até 4.4 GHz
Cache: 12MB
Arquitetura híbrida com tecnologia Intel® Turbo Boost
SISTEMA OPERACIONAL: Windows 11 Pro 64 bits
Pré-instalado, com licença digital ativada de fábrica
Idioma: Português (Brasil)
MEMÓRIA RAM: Capacidade: 8GB DDR4
Velocidade: 3200MHz
Tipo: SO-DIMM
Número de slots: 2 (um ocupado, um disponível)
Expansível até 32GB
ARMAZENAMENTO: Tipo: SSD NVMe M.2 PCIe 3.0
Capacidade: 256GBSuporte adicional para HDD de 2.5 (slot disponível com encaixe e cabo)
TELA: Tamanho: 15,6 polegadas
Resolução: Full HD (1920 x 1080 pixels)
Tipo: WVA (Wide Viewing Angle)
Revestimento: Antirreflexo
Iluminação: LED
Borda fina
PLACA GRÁFICA: Integrada: Intel Iris Xe Graphics (somente com RAM em dual channel)
Compatível com aceleração de vídeo e gráficos corporativos
TECLADO: Padrão: ABNT2 (com Ç)
Tipo: Teclado completo com teclado numérico
Resistente a respingos
TOUCHPAD: Multitoque
Suporte a gestos com vários dedos
Integrado com os botões esquerdo e direito
CÂMERA: Resolução: HD 720p
Microfone digital integrado
ÁUDIO: Alto-falantes estéreo integrados
Potência: 2W x 2
Tecnologia: Waves MaxxAudio Pro
Entrada/saída de áudio P2 (combo para fone/microfone)
CONECTIVIDADE: Wi-Fi: Intel Dual Band Wireless-AC 9462, 802.11ac, 2x2
Bluetooth: 5.0 ou superior
Rede cabeada: Ethernet RJ-45 10/100/1000 Mbps
PORTAS E CONEXÕES: 2x USB 3.2 Gen 1
1x USB 2.0
1x HDMI 1.4
1x RJ-45
1x Áudio combo (fones/microfone  P2)
1x Leitor de cartão SDBATERIA: Tipo: Íons de Lítio
Capacidade: 3 células, 41Wh
Autonomia estimada: até 7 horas (uso moderado)
Bateria removível apenas com ferramentas (não externa)
CARREGADOR: Potência: 65W
Tipo: Bivolt automático
Conexão: Tipo barril
DIMENSÕES E PESO: Altura: 18,6 mm
Largura: 358,5 mm
Profundidade: 235,56 mm
Peso aproximado: 1,65 kg
CONSTRUÇÃO: Chassi em policarbonato de alta resistência
Cor: Preto grafite (Carbon Black)
Tampa e base texturizadas para melhor aderência e resistência
GARANTIA: Mínimo de 12 meses direto com o fabricante.</t>
  </si>
  <si>
    <t>6</t>
  </si>
  <si>
    <t>TABLET - DESCRIÇÃO TÉCNICA:
PROCESSADOR: Octa-Core (Exynos 1380 ou equivalente)
SISTEMA OPERACIONAL: Android (versão mais recente disponível de fábrica)
Memória RAM: Mínimo de 6GB
Armazenamento Interno: Mínimo de 128GB, com suporte para expansão via cartão microSD (até 1TB)
TELA: Tamanho: 10,9 polegadas
Tipo: TFT LCD ou superior
Resolução: 2304 x 1440 pixels
Taxa de atualização: Mínimo de 90Hz
Conectividade: Wi-Fi 802.11 a/b/g/n/ac
Bluetooth 5.3 ou superior
Porta USB Tipo-C
CÂMERAS: Traseira: Mínimo de 8MP
Frontal: Mínimo de 5MP
Áudio: Alto-falantes estéreos com tecnologia Dolby Atmos
Bateria: Capacidade mínima de 8.000 mAh, com suporte a carregamento rápido
Acessórios inclusos: Caneta S Pen e carregador
Peso aproximado: Até 525g
Outros: Certificação IP68 (resistência à água e poeira), construção em alumínio, suporte ao Samsung DeX (se aplicável).
Sugestão de modelo: Samsung S9 Lite ou padrão superior.</t>
  </si>
  <si>
    <t>7</t>
  </si>
  <si>
    <t>WEBCAM FULL HD com microfones duplos com redução de ruídos, proteção de privacidade, correção de luz e enquadramento automático. Full HD 1080p/60 fps. Campo de visão diagonal: 90°/78°/65°. Foco automático. Proteção de privacidade. Microfone integrado. Microfone com alcance de até 1,22M.</t>
  </si>
  <si>
    <t>8</t>
  </si>
  <si>
    <t>PURIFICADOR DE ÁGUA ELÉTRICO COM 3 TEMPERATURAS: GELADA, FRIA E NATURAL  tamanho aproximado ?25 x 25 x 35,8CM; sistema de filtro com durabilidade e praticidade: o filtro aciona um sinal automático quando precisar ser trocado; com Painel Blue Touch: bem sinalizado e moderno, permite acionar todas as funções com leves toques; com três temperaturas de água, sendo possível ativar de acordo com a sua preferência, além de poder controlar as porções em quantidade.</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</si>
  <si>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</si>
  <si>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</si>
  <si>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</si>
  <si>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</si>
  <si>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</si>
  <si>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</si>
  <si>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</si>
  <si>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</si>
  <si>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</si>
  <si>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</si>
  <si>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</si>
  <si>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</si>
  <si>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</si>
  <si>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</si>
  <si>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</si>
  <si>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</si>
  <si>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</si>
  <si>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</si>
  <si>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</si>
  <si>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</si>
  <si>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</si>
  <si>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</si>
  <si>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</si>
  <si>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</si>
  <si>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</si>
  <si>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</si>
  <si>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</si>
  <si>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</si>
  <si>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</si>
  <si>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</si>
  <si>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</si>
  <si>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</si>
  <si>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</si>
  <si>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</si>
  <si>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</si>
  <si>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</si>
  <si>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</si>
  <si>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</si>
  <si>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</si>
  <si>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</si>
  <si>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</si>
  <si>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</si>
  <si>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</si>
  <si>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</si>
  <si>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</si>
  <si>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</si>
  <si>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</si>
  <si>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</si>
  <si>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</si>
  <si>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</si>
  <si>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</si>
  <si>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</si>
  <si>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</si>
  <si>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</si>
  <si>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</si>
  <si>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</si>
  <si>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</si>
  <si>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</si>
  <si>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</si>
  <si>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</si>
  <si>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</si>
  <si>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</si>
  <si>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</si>
  <si>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</si>
  <si>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</si>
  <si>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</si>
  <si>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</si>
  <si>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</si>
  <si>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</si>
  <si>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</si>
  <si>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</si>
  <si>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</si>
  <si>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</si>
  <si>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</si>
  <si>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</si>
  <si>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</si>
  <si>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</si>
  <si>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</si>
  <si>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</si>
  <si>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</si>
  <si>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</si>
  <si>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</si>
  <si>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</si>
  <si>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</si>
  <si>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</si>
  <si>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</si>
  <si>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</si>
  <si>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</si>
  <si>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</si>
  <si>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</si>
  <si>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</si>
  <si>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</si>
  <si>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</si>
  <si>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</si>
  <si>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</si>
  <si>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</si>
  <si>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</si>
  <si>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</si>
  <si>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</si>
  <si>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</si>
  <si>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</si>
  <si>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</si>
  <si>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</si>
  <si>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</si>
  <si>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</si>
  <si>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</si>
  <si>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</si>
  <si>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</si>
  <si>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</si>
  <si>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</si>
  <si>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</si>
  <si>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AR CONDICIONADO SPLIT HI WALL INVERTER DUAL VOICE 12000 BTU/H - O AR CONDICIONADO SPLIT HI WALL INVERTER DUAL VOICE 12000 BTU/H FRIO MONOFÁSICO S4NQ12JA315.EB2GAMZ, O BALANCEAMENTO DO ROTOR DUPLO PRESENTE NO COMPRESSOR DUAL INVERTER GARANTE MAIOR ESTABILIDADE E REDUZ A VIBRAÇÃO, PROPORCIONANDO UMA ECONOMIA DE ATÉ 70% DE ENERGIA E REFRIGERAÇÃO ATÉ 40% MAIS RÁPIDA. APLICATIVO COM OK GOOGLE E ALEXA: ACESSE E CONTROLE COM INVERTER VOICE A QUALQUER HORA E LUGAR COM SEU SMARTPHONE. COM O APP DO FORNECEDOR DEVERÁ SER POSSÍVEL CONTROLAR O AR CONDICIONADO À DISTÂNCIA E TAMBÉM ACIONAR POR COMANDOS DE VOZ ASSOCIADOS ATRAVÉS DO OK GOOGLE E ALEXA. COM UM SISTEMA DE VENTILAÇÃO DE ALTA PRECISÃO PARA DIMINIUR O RUÍDO AMPLO CONTROLE DE VELOCIDADE DO COMPRESSOR, O APARELHO ATINGE A TEMPERATURA DESEJADA ATÉ 40% MAIS RÁPIDO E A MANTÉM ESTÁVEL, SEM A FLUTUAÇÃO QUE OCORRE EM UM MODELO CONVENCIONAL. O DUAL INVERTER VOICE REDUZ O NÚMERO DE PARTIDAS DO COMPRESSOR, ECONOMIZANDO ATÉ 70% DE ENERGIA, COMPARADO COM</t>
  </si>
  <si>
    <t>UN</t>
  </si>
  <si>
    <t>TCE-MG</t>
  </si>
  <si>
    <t>105925840002760</t>
  </si>
  <si>
    <t>29/10/2024</t>
  </si>
  <si>
    <t>PREFEITURA MUNICIPAL DE POMPÉU</t>
  </si>
  <si>
    <t>1425909</t>
  </si>
  <si>
    <t>6 - PREGÃO ELETRÔNICO</t>
  </si>
  <si>
    <t>Ar Condicionado Split Hi Wall R32 LG Dual Inverter Voice +AI 12000 BTU/h Quente e Frio S3-W12JA31A – 220 Volts</t>
  </si>
  <si>
    <t>25/06/2025 10:42</t>
  </si>
  <si>
    <t>Amazon</t>
  </si>
  <si>
    <t>https://www.amazon.com.br/Condicionado-Inverter-LG-Quente-S3NW12JA31A-EB2GAMZ/dp/B0CG6QWB1X/ref=asc_df_B0CG6QWB1X?mcid=89547ad0b40b31d5a356187bb012ce7b&amp;tag=googleshopp00-20&amp;linkCode=df0&amp;hvadid=709968341215&amp;hvpos=&amp;hvnetw=g&amp;hvrand=10776501810793450807&amp;hvpone=&amp;hvptwo=&amp;hvqmt=&amp;hvdev=c&amp;hvdvcmdl=&amp;hvlocint=&amp;hvlocphy=1001686&amp;hvtargid=pla-2232728476444&amp;psc=1&amp;language=pt_BR&amp;gad_source=1</t>
  </si>
  <si>
    <t>25/06/2025 11:04</t>
  </si>
  <si>
    <t>Frio Peças</t>
  </si>
  <si>
    <t>https://www.friopecas.com.br/ar-condicionado-split-hi-wall-lg-inverter-voice-r-32-12000btu-h-quente-e-frio-s3nw12ja31a-eb2gamz-220-volts/p?idsku=1026890&amp;utm_source=google&amp;utm_content=&amp;utm_campaign=21795694005&amp;gad_source=1&amp;gad_campaignid=21802079192&amp;gbraid=0AAAAADi_KLX4YxtnXdaRZwjji4VrWeGjw&amp;gclid=EAIaIQobChMIzM-PzN6MjgMVyxxECB0_1znjEAQYAiABEgIm3vD_BwE</t>
  </si>
  <si>
    <t>Ar Condicionado Split Hi Wall LG DUAL Inverter Voice +AI 12000 BTUs Quente/Frio S3-W12JA31A - 220V</t>
  </si>
  <si>
    <t>25/06/2025 11:06</t>
  </si>
  <si>
    <t>Dufrio</t>
  </si>
  <si>
    <t>https://www.dufrio.com.br/ar-condicionado-split-inverter-lg-hi-wall-dual-voice-ai-12000-btus-quente-frio-s3-w12ja31a-220v.html?gad_source=1&amp;gad_campaignid=21908711503&amp;gbraid=0AAAAADfUKvZZvRLznQds-f8aO72GlDS3i&amp;gclid=EAIaIQobChMIzM-PzN6MjgMVyxxECB0_1znjEAQYCyABEgLk2fD_BwE</t>
  </si>
  <si>
    <t>ARQUIVO DE AÇO PARA PASTA SUSPENSA COM 4 GAVETAS.</t>
  </si>
  <si>
    <t>LICITACON - TCE/RS</t>
  </si>
  <si>
    <t>11/11/2024</t>
  </si>
  <si>
    <t>PM DE CACHOEIRA DO SUL</t>
  </si>
  <si>
    <t>121</t>
  </si>
  <si>
    <t>PCE</t>
  </si>
  <si>
    <t>Arquivo de aço 4 gavetas, para pasta suspensa. med. 1.32x48x45</t>
  </si>
  <si>
    <t>15/08/2024</t>
  </si>
  <si>
    <t>PM DE RIO PARDO</t>
  </si>
  <si>
    <t>42</t>
  </si>
  <si>
    <t>ARQUIVO DE AÇO 4 GAVETAS PARA PASTA SUSPENSA FUNDO 70CM</t>
  </si>
  <si>
    <t>29/05/2025</t>
  </si>
  <si>
    <t>PM DE SÃO PEDRO DO SUL</t>
  </si>
  <si>
    <t>11</t>
  </si>
  <si>
    <t>Arquivo de aço, chapa 24, 4 gavetas, para pasta suspensa, conforme Edital</t>
  </si>
  <si>
    <t>27/08/2024</t>
  </si>
  <si>
    <t>PM DE TRÊS PASSOS</t>
  </si>
  <si>
    <t>99</t>
  </si>
  <si>
    <t>Arquivo de Aço 4 Gavetas para Pastas Suspensas - Curto | 1,35x0,47x0,50</t>
  </si>
  <si>
    <t>25/06/2025 10:49</t>
  </si>
  <si>
    <t>Espaço das prateleiras</t>
  </si>
  <si>
    <t>https://www.espacodasprateleiras.com.br/arquivos-de-aco/arquivo-de-aco-4-gavetas-para-pastas-suspensas-curto-1-35x0-47x0-35?srsltid=AfmBOoqHplJD1dn51IlIK3dbwI91hBjpe0Yt5F5u-i9lxqclxEo4wfjInNg</t>
  </si>
  <si>
    <t>Arquivo De Aço C/ 4 Gavetas P/ Pasta Suspensa</t>
  </si>
  <si>
    <t>25/06/2025 10:50</t>
  </si>
  <si>
    <t>Virtual Aco Moveis</t>
  </si>
  <si>
    <t>https://www.virtualacomoveis.com.br/arquivo-de-aco-c-4-gavetas-p-pasta-suspensa/p?utm_source=google&amp;utm_campaign=google-shopping</t>
  </si>
  <si>
    <t>DESKTOP BÁSICO COM MONITOR Especificações:Processador AMD Ryzen 3 Pro 5350G ou Intel Core i3-12100 /8GB de memória RAM/SSD de 256GB/ WIN11 PRO/ Monitor de 21,5 polegadas/ Teclado e mouse.</t>
  </si>
  <si>
    <t>12/06/2024</t>
  </si>
  <si>
    <t>PM DE ALVORADA</t>
  </si>
  <si>
    <t>26</t>
  </si>
  <si>
    <t>Desktop Optiplex Small + Monitor Dell de 23.8" para Videoconferência (o monitor deve ser adicionado no carrinho para chegar no valor final)</t>
  </si>
  <si>
    <t>27/06/2025 10:22</t>
  </si>
  <si>
    <t>Dell</t>
  </si>
  <si>
    <t>https://www.dell.com/pt-br/shop/computadores-all-in-ones-e-workstations/desktop-optiplex-small/spd/optiplex-7020-small-ff</t>
  </si>
  <si>
    <t>Desktop HP Pro SFF 280 G9, Windows 11 Home – A HP recomenda o Windows 11 Pro for Business, Intel® Core™ i3, 4GB RAM, 256GB SSD + Monitor  HP P22a G5  21.5" (o monitor deve ser adicionado ao carrinho para chegar no valor)</t>
  </si>
  <si>
    <t>27/06/2025 10:26</t>
  </si>
  <si>
    <t>HP</t>
  </si>
  <si>
    <t>https://www.hp.com/br-pt/shop/desktop-hp-pro-sff-280-g9-windows-11-home-a-hp-recomenda-o-windows-11-pro-for-business-intel-core-i3-4gb-ram-256gb-ssd-957j8la.html?facetref=1a2153df1e2b7e54</t>
  </si>
  <si>
    <t>Impressora multifuncional, com sistema ecotank (tanque de tintas), colorida, bivolt, USB, Wi-fi. Resolução máxima de impressão 5.760 dpi x 1.440 dpi</t>
  </si>
  <si>
    <t>06/09/2024</t>
  </si>
  <si>
    <t>PM DE ERNESTINA</t>
  </si>
  <si>
    <t>21</t>
  </si>
  <si>
    <t>Impressora Multifuncional  ¿ Tipo de Impressão: Jato de tinta  ¿ Resolução mínima de Impressão:  5760 x 1440 dpi  ¿ Alimentação: Bivolt  ¿ Resolução mínima do Scanner:  1200 x 2400 dpi  ¿ Características Adicionais:   Colorida, com sistema de tanque   de tinta  ¿ Conectividade: USB e Wi-Fi</t>
  </si>
  <si>
    <t>11/10/2024</t>
  </si>
  <si>
    <t>CANOASTEC - FUND. MUN. DE TECNOL. DA INFORM. E COMUNIC. DE CANOAS</t>
  </si>
  <si>
    <t>82024</t>
  </si>
  <si>
    <t>PDE</t>
  </si>
  <si>
    <t>Impressora Multifuncional com tanque de tinta colorida, wi-fi, usb, copiadora, digitalizadora, resolução 5760x1440dpi, bivolt, folha papel A4 220v</t>
  </si>
  <si>
    <t>15/10/2024</t>
  </si>
  <si>
    <t>PM DE SÃO LOURENÇO DO SUL</t>
  </si>
  <si>
    <t>79</t>
  </si>
  <si>
    <t>Epson, Multifuncional, Ecotank L4260 - Tanque de Tinta Colorida, Wi-Fi Direct, Frente e Verso Automático, Bivolt - Tecnologia de conectividade	Wi-Fi, USB - 5760 x 1440 dpi</t>
  </si>
  <si>
    <t>25/06/2025 10:58</t>
  </si>
  <si>
    <t>https://www.amazon.com.br/Multifuncional-Epson-Ecotank-L4260-Autom%C3%A1tico/dp/B098YX5SP2/ref=asc_df_B098YX5SP2?mcid=8749f1034dc235c0aee725071a78ea03&amp;tag=googleshopp00-20&amp;linkCode=df0&amp;hvadid=709884378169&amp;hvpos=&amp;hvnetw=g&amp;hvrand=10654142239736394357&amp;hvpone=&amp;hvptwo=&amp;hvqmt=&amp;hvdev=c&amp;hvdvcmdl=&amp;hvlocint=&amp;hvlocphy=1001686&amp;hvtargid=pla-1422909879722&amp;psc=1&amp;language=pt_BR&amp;gad_source=1</t>
  </si>
  <si>
    <t>Impressora Epson Multifuncional Ecotank L5590</t>
  </si>
  <si>
    <t>27/06/2025 10:11</t>
  </si>
  <si>
    <t>Loja Epson</t>
  </si>
  <si>
    <t>https://www.lojaepson.com.br/prod/impressora-multifuncional-tanque-de-tinta-ecotank-l5590-colorida-wi-fi-conexao-usb-bivolt-epson-cx-1-un/220466?utm_source=plp&amp;utm_medium=epson-corporate&amp;utm_campaign=br-loja-epson&amp;bvstate=pg:3/ct:r&amp;srsltid=AfmBOopkQwLpzHn4MXUPkewF67pGuKqm5pJvH5NmvutSD6k2OSfFtOOjWbg</t>
  </si>
  <si>
    <t>NOTEBOOK SAMSUNG GALAXY BOOK2, OU SIMILAR que tenha i5-1235U, Tela 15.6, 8GB de RAM, SSD de 256GB. Processador Intel Core i5-1235U (1.3 GHz, até 4.4GHz, 12 MB L3 Cache) 12 Geração. Memória Instalada 8GB DDR4 (4 GB x2) 3200MHz. SSD 256GB. Tamanho da Tela (pol) 15.6 Full HD LED R$ 4.600,00 antirreflexiva. Resolução da Tela Full HD 1920 x 1080. Webcam Integrada HD 720p. Tensão da Fonte Adaptadora Bivolt (100-240V). Bluetooth v5.1. Portas 1x USB 3.2; 1x USB 2.0; 2x USB-C. HDMI 1.4b. Saída Fone-de-Ouvido Sim (Combo com Entrada para Microfone). Teclado Português-BR Teclado Numérico Integrado. Sistema Operacional: Windows 10 PRO</t>
  </si>
  <si>
    <t>06/12/2024</t>
  </si>
  <si>
    <t>PM DE SÃO MARTINHO</t>
  </si>
  <si>
    <t>37</t>
  </si>
  <si>
    <t>Notebook Processador 12ª Geração Intel Core i5-1235U Sistema operacional Windows 11 Home, Português Placa de vídeo * Intel Iris Xe com memória gráfica compartilhada Tela Full HD de 15.6" (1920 x 1080), 120 Hz, WVA Memória * 16GB DDR4 (2x8GB) 2666MT/s; Armazenamento SSD de 512GB PCIe NVMe M.2 Teclado Português do Brasil no padrão ABNT 2 Portas 2 portas USB 3.2 1 tomada de alimentação 1 porta para headset (combinação de fones de ouvido e microfone) 1 porta HDMI Audio Alto-falantes duplos estéreo Bateria principal Bateria de 3 células Wireless * Wireless/Wi-Fi. Dual band (2.4GHz e 5GHz) Câmera HD de 720p a 30 FP</t>
  </si>
  <si>
    <t>19/05/2025</t>
  </si>
  <si>
    <t>PM DE PIRATINI</t>
  </si>
  <si>
    <t>Notebook Inspiron 15, 12ª Geração Intel® Core™ i5-1235U (10-core, cache de 12MB, até 4.4GHz), 8GB DDR4 (1x8GB) 2666MT/s; Expansível até 16GB (2 slots soDIMM)</t>
  </si>
  <si>
    <t>27/06/2025 10:14</t>
  </si>
  <si>
    <t>https://www.dell.com/pt-br/shop/cty/pdp/spd/inspiron-15-3520-laptop/i3520uadl2009w?tfcid=31768715&amp;gacd=9657105-15015-5761040-275878141-0&amp;dgc=ST&amp;cid=71700000122700189&amp;gad_source=4&amp;gad_campaignid=22720196566&amp;gbraid=0AAAAAD2GwMRVp5-f1KE3wVmukaWElbMpS&amp;gclid=Cj0KCQjwgvnCBhCqARIsADBLZoJVgE--g5ibOW7QpUkijD65yVZeRgnyG_08Jh9oOiHWtOwnAMXqCOsaAiCAEALw_wcB&amp;gclsrc=aw.ds</t>
  </si>
  <si>
    <t>TABLET. ESPECIFICAÇÕES MÍNIMAS: CAPACIDADE DE MEM´RIA 128GB, 6GB RAM, TELA IMERSIVA DE 10.9, RESOLUÇÃO (TELA PRINCIPAL)2.304x1.440,TIPO DE PROCESSADOR OCTA CORE, VELOCIDADE DO PROCESSADOR 4x2.4GHz+4x2.0GHz, CAMERA TRASEIRA 8MP, CAMERA FRONTAL 12MP, CONEXÃO USB, WIFI E BLUETOOTH, WIRELESS, SISTEMA ANDROID, CONEXÕES USB 2.0+TIPO C + MICRO SD ATÉ 1TB, RESOLUÇÃO 2.304x1.440, ACESSORIOS 1 CAPA PROTETORA, 1 CANETA S PEN, 1 CARREGADOR, CABO DE DADOS E 1 EXTRATOR DA BANDEIJA</t>
  </si>
  <si>
    <t>02/12/2024</t>
  </si>
  <si>
    <t>PM DE HULHA NEGRA</t>
  </si>
  <si>
    <t>63</t>
  </si>
  <si>
    <t>TABLET 128GB - Tela imersiva de 10,9, com proteção Gorilla Glass; - Caneta S-Pen inclusa e capa protetora; - Processador Octa-Core Exynos 1380; - Memória RAM de 6GB e armazenamento interno de 128 GB; - Sistema Operacional Android 14; - Conectividade Bluetooh e Wi-Fi para navegação rápida na internet; - Certificação IP68, garantindo resistência à água; - Sendor de impressões digitais para maior segurança; - Duak Speaker AKG para aprimoramento da qualidade de áudio; - Cor cinza; - Funcionalidade para escrita, esboços e desenhos em aplicativos de anotações com a caneta; - Caneta com fixação magnética na parte traseira do dispositivo;</t>
  </si>
  <si>
    <t>22/04/2025</t>
  </si>
  <si>
    <t>PM DE MARQUES DE SOUZA</t>
  </si>
  <si>
    <t>TABLETE COM CANETA 10,9" 128GB 6GB RAM ANDROID 14 OCTA-CORE WI-FI, 5G REFERÊNCIA SAMSUNG GALAXY TAB S9 FE</t>
  </si>
  <si>
    <t>Unidade</t>
  </si>
  <si>
    <t>TCE - PARANÁ</t>
  </si>
  <si>
    <t>13/08/2024</t>
  </si>
  <si>
    <t>MUNICÍPIO DE ANAHY</t>
  </si>
  <si>
    <t>22</t>
  </si>
  <si>
    <t>Pregão</t>
  </si>
  <si>
    <t>Tablet Samsung Galaxy Tab S9 Fe, 128GB, WIFI, Tela De 10.9", Android 14, Cinza - Sm-x510nzadzto - caneta S pen</t>
  </si>
  <si>
    <t>25/06/2025 11:27</t>
  </si>
  <si>
    <t>Kabum</t>
  </si>
  <si>
    <t>https://www.kabum.com.br/produto/515547/tablet-samsung-galaxy-tab-s9-fe-128gb-wifi-tela-de-10-9-android-14-cinza-sm-x510nzadzto?utm_source=chatgpt.com</t>
  </si>
  <si>
    <t>Galaxy Tab S9 FE, Grafite, 10.9", Wifi, 128 GB, 6 GB RAM, Câmera Principal 8MP, Câmera Frontal 12 MP UW</t>
  </si>
  <si>
    <t>25/06/2025 11:28</t>
  </si>
  <si>
    <t>https://www.amazon.com.br/Galaxy-Grafite-C%C3%A2mera-Principal-Frontal/dp/B0156PZMU6?source=ps-sl-shoppingads-lpcontext&amp;ref_=fplfs&amp;smid=A1PESMCQSTVNQ0&amp;utm_source=chatgpt.com&amp;th=1</t>
  </si>
  <si>
    <t>WEBCAM PRODUTO DEVE SER NOVO; POSSUIR NO MÍNIMO 1 (UM) ANO DE GARANTIA; DEVE ATENDER AOS SEGUINTES REQUISITOS:- COMPATÍVEL COM WINDOWS 7, WINDOWS 8, WINDOWS 10;- RESOLUÇÃO: 4K/30 FPS (ATÉ 4096 X 2160 PIXELS), 1080P/30 FPS OU 60 FPS (ATÉ 1920 X 1080PIXELS), 720P/30, 60 OU 90 FPS (ATÉ 1280 X 720 PIXELS);- TIPO DE FOCO: FOCO AUTOMÁTICO;- TIPO DE LENTE: VIDRO;- MICROFONE INTEGRADO: ESTÉREO, OMNIDIRECIONAL DUPLO;- CAMPO DE VISÃO (CDV) DIAGONAL: 90°/78°/65°;- ZOOM DIGITAL: 5X;- CONECTIVIDADE USB;- RIGHTLIGHT 3 COM HDR PARA OBTER IMAGENS CLARAS EM DIVERSAS ILUMINAÇÕES, DESDE BAIXA LUMINOSIDADE ATÉ EXPOSIÇÃO DIRETA À LUZ SOLAR;- CONTROLES DE IMAGEM COM CONFIGURAÇÕES OPCIONAIS DA CÂMERA PARA CONTROLAR PANORÂMICA, INCLINAÇÃO E ZOOM;- TECNOLOGIA DE SENSOR INFRAVERMELHO PARA WINDOWS (SDK DISPONÍVEL PARA INTEGRAÇÃO DE APLICATIVOS);PROTEÇÃO DE PRIVACIDADE REMOVÍVEL;- ESTOJO PARA TRANSPORTE;</t>
  </si>
  <si>
    <t>01/04/2025</t>
  </si>
  <si>
    <t>PM DE CORONEL BICACO</t>
  </si>
  <si>
    <t>20</t>
  </si>
  <si>
    <t>WEBCAM FULLHD A 60 FPS - EQUIPADO COM AUTOFOCO HD, CORRECAO DE LUZ, ENQUADRAMENTO AUTOMATICO, MICROFONE DUPLOS COM REDUCAO DE RUIDO, PROTECAO DE PRIVACIDADE</t>
  </si>
  <si>
    <t>170586310001640</t>
  </si>
  <si>
    <t>26/06/2024</t>
  </si>
  <si>
    <t>CÂMARA MUNICIPAL DE CAPITÓLIO</t>
  </si>
  <si>
    <t>1387207</t>
  </si>
  <si>
    <t>Webcam HD Resolução mínima: 1080p/60fps Captura de  vídeo até: 1920x1280 pixels, Microfone Embutido com  redução de ruídos, USB 2.0/3.0 de alta velocidade, Clipe  universal que se ajusta a laptops e monitores LCD, Foco  Fixo, FoV: 60°, Cabo USB 1,5m.</t>
  </si>
  <si>
    <t>25/09/2024</t>
  </si>
  <si>
    <t>MUNICÍPIO DE BOM SUCESSO DO SUL</t>
  </si>
  <si>
    <t>38</t>
  </si>
  <si>
    <t>Webcam Full HD Logitech Brio 500 com Microfones Duplos com Redução de Ruídos, Proteção de Privacidade, Correção de Luz e Enquadramento Automático - Grafite - 1080p/60 fps. Campo de visão diagonal: 90°/78°/65°.</t>
  </si>
  <si>
    <t>25/06/2025 11:50</t>
  </si>
  <si>
    <t>https://www.amazon.com.br/Webcam-Logitech-BRIO-500-Grafite/dp/B0BGT1VQGJ?th=1</t>
  </si>
  <si>
    <t>Webcam Full HD Logitech Brio 500 - Branco Microfones Duplos com Redução de Ruídos, Proteção de Privacidade, Correção de Luz e Enquadramento Automático</t>
  </si>
  <si>
    <t>25/06/2025 11:51</t>
  </si>
  <si>
    <t>Logitech Store</t>
  </si>
  <si>
    <t>https://www.logitechstore.com.br/webcam-full-hd-logitech-brio-500-branco/?srsltid=AfmBOooYgaDuF_Fd4pCCcXFwxCxLp2PMeEdygZx5IJvrzqiOlX5RH792</t>
  </si>
  <si>
    <t>PURIFICADOR DE ÁGUA BIVOLT  - Com três opções de temperatura: água natural, gelada ou fria.  - Sistema eletrônico de refrigeração.  - Possui sistema que alerta sobre a necessidade de troca do filtro.  - Bandeja removível; painel touch; pés de borracha antiderrapante  - Certificado pelo Inmetro  - Medidas aproximadas de 31cm de profundidade, 25cm de largura e 35,8 de  altura.  - Tipo: purificador de água e bebedouro  - Armazenamento água gelada (L): 0,8  - Pés de borracha e antiderrapante  - Cor: branco ou prata</t>
  </si>
  <si>
    <t>10/06/2024</t>
  </si>
  <si>
    <t>PM DE ITATI</t>
  </si>
  <si>
    <t>18</t>
  </si>
  <si>
    <t>PURIFICADOR/REFRIGERADOR DE ÁGUA - PURIFICADOR DE ÁGUA GELADA FRIA E NATURAL ELÉTRICO COMPACTO ELETRÔNICO PLACA, ALERTA TROCA DE FILTRO REFIL 12 MESES OU 3000L LÂMPADA UV PAINEL TOUCH BIVOLT PRATA PA31G ELECTROLUX, EQUIVALENTE OU SUPERIOR.</t>
  </si>
  <si>
    <t>UNIDADE</t>
  </si>
  <si>
    <t>167499750001570</t>
  </si>
  <si>
    <t>22/08/2024</t>
  </si>
  <si>
    <t>PREFEITURA MUNICIPAL DE PORTEIRINHA</t>
  </si>
  <si>
    <t>1415188</t>
  </si>
  <si>
    <t>PURIFICADOR ÁGUA GELADA, FRIA E NATURAL COM PAINEL TOUCH, COM FILTRO DE CARVÃO ATIVADO (SUBSTITUÍVEL) E INDICADOR DE TROCA, PÉS DE BORRACHA ANTIDERRAPANTE, BIVOLT, GARANTIA DE 01 ANO CONTRA DEFEITOS DE FABRICAÇÃO.</t>
  </si>
  <si>
    <t>09/07/2024</t>
  </si>
  <si>
    <t>CÂMARA MUNICIPAL DE MUNHOZ DE MELLO</t>
  </si>
  <si>
    <t>Processo Dispensa</t>
  </si>
  <si>
    <t xml:space="preserve">Purificador de Água Electrolux - Gelada, Fria e Natural Elétrico Branco (PA21G) - O filtro aciona um sinal automático quando precisa ser trocado. </t>
  </si>
  <si>
    <t>25/06/2025 11:44</t>
  </si>
  <si>
    <t>Fast Shop</t>
  </si>
  <si>
    <t>https://site.fastshop.com.br/purificador-de-agua-electrolux---gelada--fria-e-natural-eletrico-branco--pa21g--expa21gbivbco_prd/p</t>
  </si>
  <si>
    <t>Purificador Electrolux Eletrônico c/ Painel Digital Blue Touch Bivolt Branco (PA21G) - Bivolt</t>
  </si>
  <si>
    <t>25/06/2025 11:45</t>
  </si>
  <si>
    <t>Electrolux</t>
  </si>
  <si>
    <t>https://loja.electrolux.com.br/purificador-de-agua-branco-pa21g-electrolux/p?idsku=2000881&amp;gad_source=1&amp;gad_campaignid=21351429095&amp;gbraid=0AAAAADpuC9vph3SZ7Ky5jc6o0x_FyQ9b5&amp;gclid=EAIaIQobChMIy8bO5-eMjgMVqGdIAB0MRR6CEAQYAiABEgIUgPD_BwE&amp;gclsrc=aw.ds</t>
  </si>
  <si>
    <t>VANDERSON BAUMGRATZ</t>
  </si>
  <si>
    <t>FORNECEDOR CADASTRADO</t>
  </si>
  <si>
    <t>JM ELETRONICOS</t>
  </si>
  <si>
    <t>DG INFORMATICA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</si>
</sst>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2" fillId="0" borderId="0" xfId="0" applyFont="1" applyAlignment="1">
      <alignment horizontal="left" vertical="top" wrapText="1"/>
    </xf>
    <xf numFmtId="0" fontId="35" fillId="0" borderId="0" xfId="3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xf numFmtId="0" fontId="7" fillId="0" borderId="10" xfId="1" applyNumberFormat="1" applyFont="1" applyBorder="1" applyAlignment="1">
      <alignment horizontal="left" vertical="center" wrapText="1"/>
    </xf>
    <xf numFmtId="0" fontId="7" fillId="0" borderId="5" xfId="1" applyNumberFormat="1" applyFont="1" applyBorder="1" applyAlignment="1">
      <alignment horizontal="left" vertical="center" wrapText="1"/>
    </xf>
    <xf numFmtId="0" fontId="7" fillId="0" borderId="2" xfId="1" applyNumberFormat="1" applyFont="1" applyBorder="1" applyAlignment="1">
      <alignment horizontal="left" vertical="center" wrapText="1"/>
    </xf>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05" t="s">
        <v>0</v>
      </c>
      <c r="B1" s="105" t="s">
        <v>1</v>
      </c>
      <c r="C1" s="105" t="s">
        <v>2</v>
      </c>
      <c r="D1" s="105" t="s">
        <v>3</v>
      </c>
      <c r="E1" s="105" t="s">
        <v>4</v>
      </c>
      <c r="F1" s="111" t="s">
        <v>5</v>
      </c>
      <c r="G1" s="103"/>
      <c r="H1" s="104"/>
      <c r="I1" s="112" t="s">
        <v>6</v>
      </c>
      <c r="J1" s="103"/>
      <c r="K1" s="104"/>
      <c r="L1" s="108" t="s">
        <v>7</v>
      </c>
      <c r="M1" s="103"/>
      <c r="N1" s="104"/>
      <c r="O1" s="109" t="s">
        <v>8</v>
      </c>
      <c r="P1" s="103"/>
      <c r="Q1" s="104"/>
      <c r="R1" s="107" t="s">
        <v>9</v>
      </c>
      <c r="S1" s="103"/>
      <c r="T1" s="104"/>
      <c r="U1" s="110" t="s">
        <v>10</v>
      </c>
      <c r="V1" s="103"/>
      <c r="W1" s="104"/>
      <c r="X1" s="102" t="s">
        <v>11</v>
      </c>
      <c r="Y1" s="103"/>
      <c r="Z1" s="104"/>
    </row>
    <row r="2" spans="1:26" s="1" customFormat="1" ht="18" customHeight="1" x14ac:dyDescent="0.25">
      <c r="A2" s="106"/>
      <c r="B2" s="106"/>
      <c r="C2" s="106"/>
      <c r="D2" s="106"/>
      <c r="E2" s="106"/>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c r="C1" s="117"/>
      <c r="D1" s="117"/>
      <c r="E1" s="118"/>
      <c r="F1" s="113" t="s">
        <v>26</v>
      </c>
      <c r="G1" s="114"/>
      <c r="H1" s="2"/>
      <c r="I1" s="2"/>
      <c r="J1" s="2"/>
      <c r="K1" s="3"/>
      <c r="M1" s="3"/>
      <c r="N1" s="3"/>
    </row>
    <row r="2" spans="1:19" s="24" customFormat="1" ht="27" customHeight="1" x14ac:dyDescent="0.25">
      <c r="A2" s="68" t="s">
        <v>27</v>
      </c>
      <c r="B2" s="120"/>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0</v>
      </c>
      <c r="B5" s="119">
        <f>IFERROR(MEDIAN(B7:B1048576),0)</f>
        <v>0</v>
      </c>
      <c r="C5" s="114"/>
      <c r="D5" s="119">
        <f>IFERROR(AVERAGEIFS(B7:B1048576,B7:B1048576,"&lt;"&amp;(A5+IFERROR(_xlfn.STDEV.P(B7:B1048576),0)),B7:B1048576,"&gt;"&amp;(A5-IFERROR(_xlfn.STDEV.P(B7:B1048576),0))),0)</f>
        <v>0</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6"/>
      <c r="C1" s="117"/>
      <c r="D1" s="117"/>
      <c r="E1" s="117"/>
      <c r="F1" s="118"/>
      <c r="G1" s="113" t="s">
        <v>26</v>
      </c>
      <c r="H1" s="114"/>
      <c r="I1" s="2"/>
      <c r="J1" s="2"/>
      <c r="K1" s="2"/>
      <c r="L1" s="3"/>
      <c r="N1" s="3"/>
      <c r="O1" s="3"/>
    </row>
    <row r="2" spans="1:20" s="24" customFormat="1" ht="27" customHeight="1" x14ac:dyDescent="0.25">
      <c r="A2" s="68" t="s">
        <v>27</v>
      </c>
      <c r="B2" s="120"/>
      <c r="C2" s="117"/>
      <c r="D2" s="117"/>
      <c r="E2" s="117"/>
      <c r="F2" s="118"/>
      <c r="G2" s="22"/>
      <c r="H2" s="22"/>
      <c r="I2" s="22"/>
      <c r="J2" s="22"/>
      <c r="K2" s="22"/>
      <c r="L2" s="23"/>
      <c r="N2" s="23"/>
      <c r="O2" s="23"/>
      <c r="R2" s="25"/>
      <c r="S2" s="25"/>
      <c r="T2" s="25"/>
    </row>
    <row r="3" spans="1:20" ht="14.6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5" t="s">
        <v>30</v>
      </c>
      <c r="C4" s="114"/>
      <c r="D4" s="114"/>
      <c r="E4" s="115" t="s">
        <v>31</v>
      </c>
      <c r="F4" s="114"/>
      <c r="G4" s="7"/>
      <c r="I4" s="7"/>
      <c r="J4" s="7"/>
      <c r="K4" s="2"/>
      <c r="R4" s="5"/>
      <c r="S4" s="5"/>
      <c r="T4" s="5"/>
    </row>
    <row r="5" spans="1:20" ht="25.15" customHeight="1" x14ac:dyDescent="0.25">
      <c r="A5" s="85">
        <f>IFERROR(AVERAGE(C7:C1048576),0)</f>
        <v>0</v>
      </c>
      <c r="B5" s="119">
        <f>IFERROR(MEDIAN(C7:C1048576),0)</f>
        <v>0</v>
      </c>
      <c r="C5" s="114"/>
      <c r="D5" s="114"/>
      <c r="E5" s="119">
        <f>IFERROR(AVERAGEIFS(C7:C1048576,C7:C1048576,"&lt;"&amp;(A5+IFERROR(_xlfn.STDEV.P(C7:C1048576),0)),C7:C1048576,"&gt;"&amp;(A5-IFERROR(_xlfn.STDEV.P(C7:C1048576),0))),0)</f>
        <v>0</v>
      </c>
      <c r="F5" s="114"/>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4.9"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4.9"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4.9"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6" activePane="bottomLeft" state="frozen"/>
      <selection activeCell="C9" sqref="C9"/>
      <selection pane="bottomLeft" activeCell="A9" sqref="A9"/>
    </sheetView>
  </sheetViews>
  <sheetFormatPr defaultColWidth="9.140625" defaultRowHeight="63" customHeight="1" x14ac:dyDescent="0.25"/>
  <cols>
    <col min="1" max="1" width="11.28515625" style="84" customWidth="1"/>
    <col min="2" max="2" width="59.42578125" style="89" customWidth="1"/>
    <col min="3" max="3" width="15.85546875" style="90" customWidth="1"/>
    <col min="4" max="4" width="15.28515625" style="90"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1" t="s">
        <v>53</v>
      </c>
      <c r="B1" s="122"/>
      <c r="C1" s="122"/>
      <c r="D1" s="122"/>
      <c r="E1" s="123"/>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1" t="s">
        <v>60</v>
      </c>
      <c r="B3" s="100" t="s">
        <v>61</v>
      </c>
      <c r="C3" s="88" t="s">
        <v>62</v>
      </c>
      <c r="D3" s="88">
        <v>2</v>
      </c>
      <c r="E3" s="81">
        <f t="array" aca="1" ref="E3" ca="1">IF(COUNTA(A:A)&lt;3,"",IF(AND($A2&lt;&gt;"",A3=""),"_______________________________",IF($E2="_______________________________","RESPONSÁVEL PELA ELABORAÇÃO",IFERROR(INDIRECT("'"&amp;A3&amp;"'"&amp;"!"&amp;IF($E$2="VALOR MÉDIO (UNITÁRIO)","A5",IF($E$2="MEDIANA (UNITÁRIO)","B5",IF($E$2="MÉDIA SANEADA (UNITÁRIO)","D5","")))),""))))</f>
        <v>2693.8074999999999</v>
      </c>
    </row>
    <row r="4" spans="1:14" ht="63" customHeight="1" x14ac:dyDescent="0.25">
      <c r="A4" s="101" t="s">
        <v>63</v>
      </c>
      <c r="B4" s="100" t="s">
        <v>64</v>
      </c>
      <c r="C4" s="88" t="s">
        <v>62</v>
      </c>
      <c r="D4" s="88">
        <v>1</v>
      </c>
      <c r="E4" s="81">
        <f t="array" aca="1" ref="E4" ca="1">IF(COUNTA(A:A)&lt;3,"",IF(AND($A3&lt;&gt;"",A4=""),"_______________________________",IF($E3="_______________________________","RESPONSÁVEL PELA ELABORAÇÃO",IFERROR(INDIRECT("'"&amp;A4&amp;"'"&amp;"!"&amp;IF($E$2="VALOR MÉDIO (UNITÁRIO)","A5",IF($E$2="MEDIANA (UNITÁRIO)","B5",IF($E$2="MÉDIA SANEADA (UNITÁRIO)","D5","")))),""))))</f>
        <v>681.87</v>
      </c>
      <c r="K4" s="83"/>
    </row>
    <row r="5" spans="1:14" ht="63" customHeight="1" x14ac:dyDescent="0.25">
      <c r="A5" s="101" t="s">
        <v>65</v>
      </c>
      <c r="B5" s="100" t="s">
        <v>66</v>
      </c>
      <c r="C5" s="88" t="s">
        <v>62</v>
      </c>
      <c r="D5" s="88">
        <v>2</v>
      </c>
      <c r="E5" s="81">
        <f t="array" aca="1" ref="E5" ca="1">IF(COUNTA(A:A)&lt;3,"",IF(AND($A4&lt;&gt;"",A5=""),"_______________________________",IF($E4="_______________________________","RESPONSÁVEL PELA ELABORAÇÃO",IFERROR(INDIRECT("'"&amp;A5&amp;"'"&amp;"!"&amp;IF($E$2="VALOR MÉDIO (UNITÁRIO)","A5",IF($E$2="MEDIANA (UNITÁRIO)","B5",IF($E$2="MÉDIA SANEADA (UNITÁRIO)","D5","")))),""))))</f>
        <v>5542.4000000000005</v>
      </c>
    </row>
    <row r="6" spans="1:14" ht="63" customHeight="1" x14ac:dyDescent="0.25">
      <c r="A6" s="101" t="s">
        <v>67</v>
      </c>
      <c r="B6" s="100" t="s">
        <v>68</v>
      </c>
      <c r="C6" s="88" t="s">
        <v>62</v>
      </c>
      <c r="D6" s="88">
        <v>2</v>
      </c>
      <c r="E6" s="81">
        <f t="array" aca="1" ref="E6" ca="1">IF(COUNTA(A:A)&lt;3,"",IF(AND($A5&lt;&gt;"",A6=""),"_______________________________",IF($E5="_______________________________","RESPONSÁVEL PELA ELABORAÇÃO",IFERROR(INDIRECT("'"&amp;A6&amp;"'"&amp;"!"&amp;IF($E$2="VALOR MÉDIO (UNITÁRIO)","A5",IF($E$2="MEDIANA (UNITÁRIO)","B5",IF($E$2="MÉDIA SANEADA (UNITÁRIO)","D5","")))),""))))</f>
        <v>1390.7779999999998</v>
      </c>
    </row>
    <row r="7" spans="1:14" ht="63" customHeight="1" x14ac:dyDescent="0.25">
      <c r="A7" s="101" t="s">
        <v>69</v>
      </c>
      <c r="B7" s="100" t="s">
        <v>70</v>
      </c>
      <c r="C7" s="88" t="s">
        <v>62</v>
      </c>
      <c r="D7" s="88">
        <v>1</v>
      </c>
      <c r="E7" s="81">
        <f t="array" aca="1" ref="E7" ca="1">IF(COUNTA(A:A)&lt;3,"",IF(AND($A6&lt;&gt;"",A7=""),"_______________________________",IF($E6="_______________________________","RESPONSÁVEL PELA ELABORAÇÃO",IFERROR(INDIRECT("'"&amp;A7&amp;"'"&amp;"!"&amp;IF($E$2="VALOR MÉDIO (UNITÁRIO)","A5",IF($E$2="MEDIANA (UNITÁRIO)","B5",IF($E$2="MÉDIA SANEADA (UNITÁRIO)","D5","")))),""))))</f>
        <v>3169</v>
      </c>
      <c r="K7" s="83"/>
    </row>
    <row r="8" spans="1:14" ht="63" customHeight="1" x14ac:dyDescent="0.25">
      <c r="A8" s="101" t="s">
        <v>71</v>
      </c>
      <c r="B8" s="100" t="s">
        <v>72</v>
      </c>
      <c r="C8" s="88" t="s">
        <v>62</v>
      </c>
      <c r="D8" s="88">
        <v>1</v>
      </c>
      <c r="E8" s="81">
        <f t="array" aca="1" ref="E8" ca="1">IF(COUNTA(A:A)&lt;3,"",IF(AND($A7&lt;&gt;"",A8=""),"_______________________________",IF($E7="_______________________________","RESPONSÁVEL PELA ELABORAÇÃO",IFERROR(INDIRECT("'"&amp;A8&amp;"'"&amp;"!"&amp;IF($E$2="VALOR MÉDIO (UNITÁRIO)","A5",IF($E$2="MEDIANA (UNITÁRIO)","B5",IF($E$2="MÉDIA SANEADA (UNITÁRIO)","D5","")))),""))))</f>
        <v>2924.9919999999997</v>
      </c>
    </row>
    <row r="9" spans="1:14" ht="63" customHeight="1" x14ac:dyDescent="0.25">
      <c r="A9" s="101" t="s">
        <v>73</v>
      </c>
      <c r="B9" s="100" t="s">
        <v>74</v>
      </c>
      <c r="C9" s="88" t="s">
        <v>62</v>
      </c>
      <c r="D9" s="88">
        <v>3</v>
      </c>
      <c r="E9" s="81">
        <f t="array" aca="1" ref="E9" ca="1">IF(COUNTA(A:A)&lt;3,"",IF(AND($A8&lt;&gt;"",A9=""),"_______________________________",IF($E8="_______________________________","RESPONSÁVEL PELA ELABORAÇÃO",IFERROR(INDIRECT("'"&amp;A9&amp;"'"&amp;"!"&amp;IF($E$2="VALOR MÉDIO (UNITÁRIO)","A5",IF($E$2="MEDIANA (UNITÁRIO)","B5",IF($E$2="MÉDIA SANEADA (UNITÁRIO)","D5","")))),""))))</f>
        <v>530.87999999999988</v>
      </c>
    </row>
    <row r="10" spans="1:14" ht="63" customHeight="1" x14ac:dyDescent="0.25">
      <c r="A10" s="101" t="s">
        <v>75</v>
      </c>
      <c r="B10" s="100" t="s">
        <v>76</v>
      </c>
      <c r="C10" s="88" t="s">
        <v>62</v>
      </c>
      <c r="D10" s="88">
        <v>2</v>
      </c>
      <c r="E10" s="81">
        <f t="array" aca="1" ref="E10" ca="1">IF(COUNTA(A:A)&lt;3,"",IF(AND($A9&lt;&gt;"",A10=""),"_______________________________",IF($E9="_______________________________","RESPONSÁVEL PELA ELABORAÇÃO",IFERROR(INDIRECT("'"&amp;A10&amp;"'"&amp;"!"&amp;IF($E$2="VALOR MÉDIO (UNITÁRIO)","A5",IF($E$2="MEDIANA (UNITÁRIO)","B5",IF($E$2="MÉDIA SANEADA (UNITÁRIO)","D5","")))),""))))</f>
        <v>805.02800000000002</v>
      </c>
      <c r="K10" s="83"/>
    </row>
    <row r="11" spans="1:14" ht="63" customHeight="1" x14ac:dyDescent="0.25">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_______________________________</v>
      </c>
    </row>
    <row r="12" spans="1:14" ht="63" customHeight="1" x14ac:dyDescent="0.25">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RESPONSÁVEL PELA ELABORAÇÃO</v>
      </c>
    </row>
    <row r="13" spans="1:14" ht="63" customHeight="1" x14ac:dyDescent="0.25">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25">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25">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25">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25">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77</v>
      </c>
    </row>
    <row r="24288" spans="1844:1844" x14ac:dyDescent="0.25">
      <c r="BRX24288" t="s">
        <v>78</v>
      </c>
    </row>
    <row r="79466" spans="11867:11867" x14ac:dyDescent="0.25">
      <c r="QNK79466" t="s">
        <v>79</v>
      </c>
    </row>
    <row r="95881" spans="13812:13812" x14ac:dyDescent="0.25">
      <c r="TKF95881" t="s">
        <v>80</v>
      </c>
    </row>
    <row r="113333" spans="214:214" x14ac:dyDescent="0.25">
      <c r="HF113333" t="s">
        <v>81</v>
      </c>
    </row>
    <row r="120283" spans="10134:10134" x14ac:dyDescent="0.25">
      <c r="NYT120283" t="s">
        <v>82</v>
      </c>
    </row>
    <row r="121754" spans="6161:6161" x14ac:dyDescent="0.25">
      <c r="IBY121754" t="s">
        <v>83</v>
      </c>
    </row>
    <row r="122485" spans="558:558" x14ac:dyDescent="0.25">
      <c r="UL122485" t="s">
        <v>84</v>
      </c>
    </row>
    <row r="135581" spans="14555:14555" x14ac:dyDescent="0.25">
      <c r="UMU135581" t="s">
        <v>85</v>
      </c>
    </row>
    <row r="161465" spans="2615:2615" x14ac:dyDescent="0.25">
      <c r="CVO161465" t="s">
        <v>86</v>
      </c>
    </row>
    <row r="168375" spans="8394:8394" x14ac:dyDescent="0.25">
      <c r="LJV168375" t="s">
        <v>87</v>
      </c>
    </row>
    <row r="168981" spans="6779:6779" x14ac:dyDescent="0.25">
      <c r="IZS168981" t="s">
        <v>88</v>
      </c>
    </row>
    <row r="174813" spans="7751:7751" x14ac:dyDescent="0.25">
      <c r="KLC174813" t="s">
        <v>89</v>
      </c>
    </row>
    <row r="182977" spans="10586:10586" x14ac:dyDescent="0.25">
      <c r="OQD182977" t="s">
        <v>90</v>
      </c>
    </row>
    <row r="183266" spans="4797:4797" x14ac:dyDescent="0.25">
      <c r="GBM183266" t="s">
        <v>91</v>
      </c>
    </row>
    <row r="187059" spans="12800:12800" x14ac:dyDescent="0.25">
      <c r="RXH187059" t="s">
        <v>92</v>
      </c>
    </row>
    <row r="201402" spans="14351:14351" x14ac:dyDescent="0.25">
      <c r="UEY201402" t="s">
        <v>93</v>
      </c>
    </row>
    <row r="204101" spans="435:435" x14ac:dyDescent="0.25">
      <c r="PS204101" t="s">
        <v>94</v>
      </c>
    </row>
    <row r="207956" spans="13603:13603" x14ac:dyDescent="0.25">
      <c r="TCE207956" t="s">
        <v>95</v>
      </c>
    </row>
    <row r="208967" spans="8275:8275" x14ac:dyDescent="0.25">
      <c r="LFG208967" t="s">
        <v>96</v>
      </c>
    </row>
    <row r="210856" spans="8802:8802" x14ac:dyDescent="0.25">
      <c r="LZN210856" t="s">
        <v>97</v>
      </c>
    </row>
    <row r="212137" spans="2342:2342" x14ac:dyDescent="0.25">
      <c r="CLB212137" t="s">
        <v>98</v>
      </c>
    </row>
    <row r="221935" spans="15876:15876" x14ac:dyDescent="0.25">
      <c r="WLP221935" t="s">
        <v>99</v>
      </c>
    </row>
    <row r="232839" spans="1228:1228" x14ac:dyDescent="0.25">
      <c r="AUF232839" t="s">
        <v>100</v>
      </c>
    </row>
    <row r="233143" spans="3284:3284" x14ac:dyDescent="0.25">
      <c r="DVH233143" t="s">
        <v>101</v>
      </c>
    </row>
    <row r="233724" spans="7398:7398" x14ac:dyDescent="0.25">
      <c r="JXN233724" t="s">
        <v>102</v>
      </c>
    </row>
    <row r="244974" spans="6350:6350" x14ac:dyDescent="0.25">
      <c r="IJF244974" t="s">
        <v>103</v>
      </c>
    </row>
    <row r="245502" spans="4179:4179" x14ac:dyDescent="0.25">
      <c r="FDS245502" t="s">
        <v>104</v>
      </c>
    </row>
    <row r="250967" spans="7857:7857" x14ac:dyDescent="0.25">
      <c r="KPE250967" t="s">
        <v>105</v>
      </c>
    </row>
    <row r="272430" spans="2838:2838" x14ac:dyDescent="0.25">
      <c r="DED272430" t="s">
        <v>106</v>
      </c>
    </row>
    <row r="286293" spans="12886:12886" x14ac:dyDescent="0.25">
      <c r="SAP286293" t="s">
        <v>107</v>
      </c>
    </row>
    <row r="309519" spans="2962:2962" x14ac:dyDescent="0.25">
      <c r="DIX309519" t="s">
        <v>108</v>
      </c>
    </row>
    <row r="322889" spans="7588:7588" x14ac:dyDescent="0.25">
      <c r="KEV322889" t="s">
        <v>109</v>
      </c>
    </row>
    <row r="323135" spans="13999:13999" x14ac:dyDescent="0.25">
      <c r="TRK323135" t="s">
        <v>110</v>
      </c>
    </row>
    <row r="337408" spans="9770:9770" x14ac:dyDescent="0.25">
      <c r="NKT337408" t="s">
        <v>111</v>
      </c>
    </row>
    <row r="344741" spans="11941:11941" x14ac:dyDescent="0.25">
      <c r="QQG344741" t="s">
        <v>112</v>
      </c>
    </row>
    <row r="364835" spans="3586:3586" x14ac:dyDescent="0.25">
      <c r="EGX364835" t="s">
        <v>113</v>
      </c>
    </row>
    <row r="373702" spans="11066:11066" x14ac:dyDescent="0.25">
      <c r="PIP373702" t="s">
        <v>114</v>
      </c>
    </row>
    <row r="375786" spans="5149:5149" x14ac:dyDescent="0.25">
      <c r="GPA375786" t="s">
        <v>115</v>
      </c>
    </row>
    <row r="376947" spans="2991:2991" x14ac:dyDescent="0.25">
      <c r="DKA376947" t="s">
        <v>116</v>
      </c>
    </row>
    <row r="392157" spans="11710:11710" x14ac:dyDescent="0.25">
      <c r="QHJ392157" t="s">
        <v>117</v>
      </c>
    </row>
    <row r="407751" spans="14284:14284" x14ac:dyDescent="0.25">
      <c r="UCJ407751" t="s">
        <v>118</v>
      </c>
    </row>
    <row r="430839" spans="2012:2012" x14ac:dyDescent="0.25">
      <c r="BYJ430839" t="s">
        <v>119</v>
      </c>
    </row>
    <row r="431366" spans="4819:4819" x14ac:dyDescent="0.25">
      <c r="GCI431366" t="s">
        <v>120</v>
      </c>
    </row>
    <row r="441816" spans="9746:9746" x14ac:dyDescent="0.25">
      <c r="NJV441816" t="s">
        <v>121</v>
      </c>
    </row>
    <row r="444202" spans="4114:4114" x14ac:dyDescent="0.25">
      <c r="FBF444202" t="s">
        <v>122</v>
      </c>
    </row>
    <row r="451517" spans="9907:9907" x14ac:dyDescent="0.25">
      <c r="NQA451517" t="s">
        <v>123</v>
      </c>
    </row>
    <row r="477297" spans="10925:10925" x14ac:dyDescent="0.25">
      <c r="PDE477297" t="s">
        <v>124</v>
      </c>
    </row>
    <row r="477777" spans="1804:1804" x14ac:dyDescent="0.25">
      <c r="BQJ477777" t="s">
        <v>125</v>
      </c>
    </row>
    <row r="482509" spans="10084:10084" x14ac:dyDescent="0.25">
      <c r="NWV482509" t="s">
        <v>126</v>
      </c>
    </row>
    <row r="498728" spans="2194:2194" x14ac:dyDescent="0.25">
      <c r="CFJ498728" t="s">
        <v>127</v>
      </c>
    </row>
    <row r="515219" spans="795:795" x14ac:dyDescent="0.25">
      <c r="ADO515219" t="s">
        <v>128</v>
      </c>
    </row>
    <row r="523182" spans="1975:1975" x14ac:dyDescent="0.25">
      <c r="BWY523182" t="s">
        <v>129</v>
      </c>
    </row>
    <row r="526921" spans="11152:11152" x14ac:dyDescent="0.25">
      <c r="PLX526921" t="s">
        <v>130</v>
      </c>
    </row>
    <row r="531141" spans="1831:1831" x14ac:dyDescent="0.25">
      <c r="BRK531141" t="s">
        <v>131</v>
      </c>
    </row>
    <row r="543034" spans="14392:14392" x14ac:dyDescent="0.25">
      <c r="UGN543034" t="s">
        <v>132</v>
      </c>
    </row>
    <row r="543196" spans="9139:9139" x14ac:dyDescent="0.25">
      <c r="MMM543196" t="s">
        <v>133</v>
      </c>
    </row>
    <row r="568067" spans="6438:6438" x14ac:dyDescent="0.25">
      <c r="IMP568067" t="s">
        <v>134</v>
      </c>
    </row>
    <row r="569649" spans="8456:8456" x14ac:dyDescent="0.25">
      <c r="LMF569649" t="s">
        <v>135</v>
      </c>
    </row>
    <row r="570884" spans="5195:5195" x14ac:dyDescent="0.25">
      <c r="GQU570884" t="s">
        <v>136</v>
      </c>
    </row>
    <row r="571960" spans="5294:5294" x14ac:dyDescent="0.25">
      <c r="GUP571960" t="s">
        <v>137</v>
      </c>
    </row>
    <row r="595202" spans="3894:3894" x14ac:dyDescent="0.25">
      <c r="EST595202" t="s">
        <v>138</v>
      </c>
    </row>
    <row r="596636" spans="5120:5120" x14ac:dyDescent="0.25">
      <c r="GNX596636" t="s">
        <v>139</v>
      </c>
    </row>
    <row r="610300" spans="8599:8599" x14ac:dyDescent="0.25">
      <c r="LRS610300" t="s">
        <v>140</v>
      </c>
    </row>
    <row r="614630" spans="9341:9341" x14ac:dyDescent="0.25">
      <c r="MUG614630" t="s">
        <v>141</v>
      </c>
    </row>
    <row r="623552" spans="5168:5168" x14ac:dyDescent="0.25">
      <c r="GPT623552" t="s">
        <v>142</v>
      </c>
    </row>
    <row r="628206" spans="5289:5289" x14ac:dyDescent="0.25">
      <c r="GUK628206" t="s">
        <v>143</v>
      </c>
    </row>
    <row r="631400" spans="2674:2674" x14ac:dyDescent="0.25">
      <c r="CXV631400" t="s">
        <v>144</v>
      </c>
    </row>
    <row r="633685" spans="1197:1197" x14ac:dyDescent="0.25">
      <c r="ATA633685" t="s">
        <v>145</v>
      </c>
    </row>
    <row r="653826" spans="6767:6767" x14ac:dyDescent="0.25">
      <c r="IZG653826" t="s">
        <v>146</v>
      </c>
    </row>
    <row r="661282" spans="3538:3538" x14ac:dyDescent="0.25">
      <c r="EFB661282" t="s">
        <v>147</v>
      </c>
    </row>
    <row r="683533" spans="175:175" x14ac:dyDescent="0.25">
      <c r="FS683533" t="s">
        <v>148</v>
      </c>
    </row>
    <row r="688415" spans="3830:3830" x14ac:dyDescent="0.25">
      <c r="EQH688415" t="s">
        <v>149</v>
      </c>
    </row>
    <row r="704608" spans="8147:8147" x14ac:dyDescent="0.25">
      <c r="LAI704608" t="s">
        <v>150</v>
      </c>
    </row>
    <row r="713740" spans="9938:9938" x14ac:dyDescent="0.25">
      <c r="NRF713740" t="s">
        <v>151</v>
      </c>
    </row>
    <row r="742474" spans="5631:5631" x14ac:dyDescent="0.25">
      <c r="HHO742474" t="s">
        <v>152</v>
      </c>
    </row>
    <row r="743721" spans="4625:4625" x14ac:dyDescent="0.25">
      <c r="FUW743721" t="s">
        <v>153</v>
      </c>
    </row>
    <row r="744794" spans="12410:12410" x14ac:dyDescent="0.25">
      <c r="RIH744794" t="s">
        <v>154</v>
      </c>
    </row>
    <row r="757134" spans="11308:11308" x14ac:dyDescent="0.25">
      <c r="PRX757134" t="s">
        <v>155</v>
      </c>
    </row>
    <row r="757947" spans="12029:12029" x14ac:dyDescent="0.25">
      <c r="QTQ757947" t="s">
        <v>156</v>
      </c>
    </row>
    <row r="766886" spans="5565:5565" x14ac:dyDescent="0.25">
      <c r="HFA766886" t="s">
        <v>157</v>
      </c>
    </row>
    <row r="766898" spans="4539:4539" x14ac:dyDescent="0.25">
      <c r="FRO766898" t="s">
        <v>158</v>
      </c>
    </row>
    <row r="795430" spans="4682:4682" x14ac:dyDescent="0.25">
      <c r="FXB795430" t="s">
        <v>159</v>
      </c>
    </row>
    <row r="805485" spans="11020:11020" x14ac:dyDescent="0.25">
      <c r="PGV805485" t="s">
        <v>160</v>
      </c>
    </row>
    <row r="811790" spans="12926:12926" x14ac:dyDescent="0.25">
      <c r="SCD811790" t="s">
        <v>161</v>
      </c>
    </row>
    <row r="819031" spans="12299:12299" x14ac:dyDescent="0.25">
      <c r="REA819031" t="s">
        <v>162</v>
      </c>
    </row>
    <row r="847001" spans="10991:10991" x14ac:dyDescent="0.25">
      <c r="PFS847001" t="s">
        <v>163</v>
      </c>
    </row>
    <row r="855741" spans="16101:16101" x14ac:dyDescent="0.25">
      <c r="WUG855741" t="s">
        <v>164</v>
      </c>
    </row>
    <row r="857196" spans="8530:8530" x14ac:dyDescent="0.25">
      <c r="LPB857196" t="s">
        <v>165</v>
      </c>
    </row>
    <row r="866818" spans="3:3" x14ac:dyDescent="0.25">
      <c r="C866818" t="s">
        <v>166</v>
      </c>
    </row>
    <row r="871142" spans="4574:4574" x14ac:dyDescent="0.25">
      <c r="FSX871142" t="s">
        <v>167</v>
      </c>
    </row>
    <row r="885368" spans="2857:2857" x14ac:dyDescent="0.25">
      <c r="DEW885368" t="s">
        <v>168</v>
      </c>
    </row>
    <row r="886390" spans="6631:6631" x14ac:dyDescent="0.25">
      <c r="IUA886390" t="s">
        <v>169</v>
      </c>
    </row>
    <row r="909183" spans="7941:7941" x14ac:dyDescent="0.25">
      <c r="KSK909183" t="s">
        <v>170</v>
      </c>
    </row>
    <row r="921185" spans="13003:13003" x14ac:dyDescent="0.25">
      <c r="SFC921185" t="s">
        <v>171</v>
      </c>
    </row>
    <row r="929502" spans="5965:5965" x14ac:dyDescent="0.25">
      <c r="HUK929502" t="s">
        <v>172</v>
      </c>
    </row>
    <row r="933815" spans="8984:8984" x14ac:dyDescent="0.25">
      <c r="MGN933815" t="s">
        <v>173</v>
      </c>
    </row>
    <row r="938189" spans="7657:7657" x14ac:dyDescent="0.25">
      <c r="KHM938189" t="s">
        <v>174</v>
      </c>
    </row>
    <row r="957320" spans="7250:7250" x14ac:dyDescent="0.25">
      <c r="JRV957320" t="s">
        <v>175</v>
      </c>
    </row>
    <row r="958646" spans="11046:11046" x14ac:dyDescent="0.25">
      <c r="PHV958646" t="s">
        <v>176</v>
      </c>
    </row>
    <row r="974296" spans="6131:6131" x14ac:dyDescent="0.25">
      <c r="IAU974296" t="s">
        <v>177</v>
      </c>
    </row>
    <row r="985602" spans="11239:11239" x14ac:dyDescent="0.25">
      <c r="PPG985602" t="s">
        <v>178</v>
      </c>
    </row>
    <row r="986867" spans="6039:6039" x14ac:dyDescent="0.25">
      <c r="HXG986867" t="s">
        <v>179</v>
      </c>
    </row>
    <row r="989493" spans="12018:12018" x14ac:dyDescent="0.25">
      <c r="QTF989493" t="s">
        <v>180</v>
      </c>
    </row>
    <row r="999089" spans="5964:5964" x14ac:dyDescent="0.25">
      <c r="HUJ999089" t="s">
        <v>181</v>
      </c>
    </row>
    <row r="1002792" spans="10036:10036" x14ac:dyDescent="0.25">
      <c r="NUZ1002792" t="s">
        <v>182</v>
      </c>
    </row>
    <row r="1018289" spans="12675:12675" x14ac:dyDescent="0.25">
      <c r="RSM1018289" t="s">
        <v>183</v>
      </c>
    </row>
    <row r="1024703" spans="3742:3742" x14ac:dyDescent="0.25">
      <c r="EMX1024703" t="s">
        <v>184</v>
      </c>
    </row>
    <row r="1035398" spans="9869:9869" x14ac:dyDescent="0.25">
      <c r="NOO1035398" t="s">
        <v>185</v>
      </c>
    </row>
    <row r="1036858" spans="5143:5143" x14ac:dyDescent="0.25">
      <c r="GOU1036858" t="s">
        <v>186</v>
      </c>
    </row>
    <row r="1043729" spans="2750:2750" x14ac:dyDescent="0.25">
      <c r="DAT1043729" t="s">
        <v>187</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61</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2693.8074999999999</v>
      </c>
      <c r="B5" s="119">
        <f>IFERROR(MEDIAN(B7:B1048576),0)</f>
        <v>2734.6849999999999</v>
      </c>
      <c r="C5" s="114"/>
      <c r="D5" s="119">
        <f>IFERROR(AVERAGEIFS(B7:B1048576,B7:B1048576,"&lt;"&amp;(A5+IFERROR(_xlfn.STDEV.P(B7:B1048576),0)),B7:B1048576,"&gt;"&amp;(A5-IFERROR(_xlfn.STDEV.P(B7:B1048576),0))),0)</f>
        <v>2756.123333333333</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188</v>
      </c>
      <c r="B9" s="49">
        <v>2506.86</v>
      </c>
      <c r="C9" s="39" t="s">
        <v>189</v>
      </c>
      <c r="D9" s="39" t="s">
        <v>190</v>
      </c>
      <c r="E9" s="40" t="s">
        <v>191</v>
      </c>
      <c r="F9" s="38" t="s">
        <v>192</v>
      </c>
      <c r="G9" s="67" t="s">
        <v>193</v>
      </c>
      <c r="H9" s="39" t="s">
        <v>194</v>
      </c>
      <c r="I9" s="39">
        <v>2024</v>
      </c>
      <c r="J9" s="41" t="s">
        <v>195</v>
      </c>
      <c r="L9" s="36"/>
      <c r="M9" s="28"/>
      <c r="N9" s="28"/>
      <c r="Q9" s="29"/>
      <c r="R9" s="29"/>
      <c r="S9" s="29"/>
    </row>
    <row r="10" spans="1:19" s="27" customFormat="1" ht="52.5" customHeight="1" x14ac:dyDescent="0.3">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196</v>
      </c>
      <c r="B12" s="49">
        <v>2686</v>
      </c>
      <c r="C12" s="65" t="s">
        <v>197</v>
      </c>
      <c r="D12" s="75" t="s">
        <v>198</v>
      </c>
      <c r="E12" s="93" t="s">
        <v>199</v>
      </c>
      <c r="F12" s="94"/>
      <c r="G12" s="30"/>
      <c r="H12" s="30"/>
      <c r="I12" s="30"/>
      <c r="J12" s="30"/>
      <c r="L12" s="73"/>
      <c r="M12" s="33"/>
      <c r="N12" s="33"/>
      <c r="Q12" s="32"/>
      <c r="R12" s="32"/>
      <c r="S12" s="32"/>
    </row>
    <row r="13" spans="1:19" s="27" customFormat="1" ht="52.5" customHeight="1" x14ac:dyDescent="0.35">
      <c r="A13" s="34" t="s">
        <v>196</v>
      </c>
      <c r="B13" s="49">
        <v>2783.37</v>
      </c>
      <c r="C13" s="65" t="s">
        <v>200</v>
      </c>
      <c r="D13" s="75" t="s">
        <v>201</v>
      </c>
      <c r="E13" s="93" t="s">
        <v>202</v>
      </c>
      <c r="F13" s="94"/>
      <c r="G13" s="30"/>
      <c r="H13" s="30"/>
      <c r="I13" s="30"/>
      <c r="J13" s="30"/>
      <c r="L13" s="73"/>
      <c r="M13" s="33"/>
      <c r="N13" s="33"/>
      <c r="Q13" s="32"/>
      <c r="R13" s="32"/>
      <c r="S13" s="32"/>
    </row>
    <row r="14" spans="1:19" s="27" customFormat="1" ht="52.5" customHeight="1" x14ac:dyDescent="0.35">
      <c r="A14" s="34" t="s">
        <v>203</v>
      </c>
      <c r="B14" s="49">
        <v>2799</v>
      </c>
      <c r="C14" s="65" t="s">
        <v>204</v>
      </c>
      <c r="D14" s="75" t="s">
        <v>205</v>
      </c>
      <c r="E14" s="93" t="s">
        <v>206</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681.87</v>
      </c>
      <c r="B5" s="119">
        <f>IFERROR(MEDIAN(B7:B1048576),0)</f>
        <v>654.5</v>
      </c>
      <c r="C5" s="114"/>
      <c r="D5" s="119">
        <f>IFERROR(AVERAGEIFS(B7:B1048576,B7:B1048576,"&lt;"&amp;(A5+IFERROR(_xlfn.STDEV.P(B7:B1048576),0)),B7:B1048576,"&gt;"&amp;(A5-IFERROR(_xlfn.STDEV.P(B7:B1048576),0))),0)</f>
        <v>658.5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207</v>
      </c>
      <c r="B9" s="49">
        <v>634</v>
      </c>
      <c r="C9" s="39" t="s">
        <v>189</v>
      </c>
      <c r="D9" s="39" t="s">
        <v>208</v>
      </c>
      <c r="E9" s="40">
        <v>33393503000123</v>
      </c>
      <c r="F9" s="38" t="s">
        <v>209</v>
      </c>
      <c r="G9" s="67" t="s">
        <v>210</v>
      </c>
      <c r="H9" s="39" t="s">
        <v>211</v>
      </c>
      <c r="I9" s="39">
        <v>2024</v>
      </c>
      <c r="J9" s="41" t="s">
        <v>212</v>
      </c>
      <c r="L9" s="36"/>
      <c r="M9" s="28"/>
      <c r="N9" s="28"/>
      <c r="Q9" s="29"/>
      <c r="R9" s="29"/>
      <c r="S9" s="29"/>
    </row>
    <row r="10" spans="1:19" s="27" customFormat="1" ht="52.5" customHeight="1" x14ac:dyDescent="0.3">
      <c r="A10" s="34" t="s">
        <v>213</v>
      </c>
      <c r="B10" s="49">
        <v>585</v>
      </c>
      <c r="C10" s="39" t="s">
        <v>189</v>
      </c>
      <c r="D10" s="39" t="s">
        <v>208</v>
      </c>
      <c r="E10" s="40">
        <v>33393503000123</v>
      </c>
      <c r="F10" s="38" t="s">
        <v>214</v>
      </c>
      <c r="G10" s="67" t="s">
        <v>215</v>
      </c>
      <c r="H10" s="39" t="s">
        <v>216</v>
      </c>
      <c r="I10" s="39">
        <v>2024</v>
      </c>
      <c r="J10" s="41" t="s">
        <v>212</v>
      </c>
      <c r="L10" s="36"/>
      <c r="M10" s="28"/>
      <c r="N10" s="28"/>
      <c r="Q10" s="29"/>
      <c r="R10" s="29"/>
      <c r="S10" s="29"/>
    </row>
    <row r="11" spans="1:19" s="27" customFormat="1" ht="52.5" customHeight="1" x14ac:dyDescent="0.3">
      <c r="A11" s="34" t="s">
        <v>217</v>
      </c>
      <c r="B11" s="49">
        <v>695</v>
      </c>
      <c r="C11" s="39" t="s">
        <v>189</v>
      </c>
      <c r="D11" s="39" t="s">
        <v>208</v>
      </c>
      <c r="E11" s="40">
        <v>49815982000169</v>
      </c>
      <c r="F11" s="38" t="s">
        <v>218</v>
      </c>
      <c r="G11" s="67" t="s">
        <v>219</v>
      </c>
      <c r="H11" s="39" t="s">
        <v>220</v>
      </c>
      <c r="I11" s="39">
        <v>2025</v>
      </c>
      <c r="J11" s="41" t="s">
        <v>212</v>
      </c>
      <c r="L11" s="36"/>
      <c r="M11" s="28"/>
      <c r="N11" s="28"/>
      <c r="Q11" s="29"/>
      <c r="R11" s="29"/>
      <c r="S11" s="29"/>
    </row>
    <row r="12" spans="1:19" s="27" customFormat="1" ht="52.5" customHeight="1" x14ac:dyDescent="0.3">
      <c r="A12" s="34" t="s">
        <v>221</v>
      </c>
      <c r="B12" s="49">
        <v>630</v>
      </c>
      <c r="C12" s="39" t="s">
        <v>189</v>
      </c>
      <c r="D12" s="39" t="s">
        <v>208</v>
      </c>
      <c r="E12" s="40">
        <v>81340960000100</v>
      </c>
      <c r="F12" s="38" t="s">
        <v>222</v>
      </c>
      <c r="G12" s="67" t="s">
        <v>223</v>
      </c>
      <c r="H12" s="39" t="s">
        <v>224</v>
      </c>
      <c r="I12" s="39">
        <v>2024</v>
      </c>
      <c r="J12" s="41" t="s">
        <v>212</v>
      </c>
      <c r="L12" s="36"/>
      <c r="M12" s="28"/>
      <c r="N12" s="28"/>
      <c r="Q12" s="29"/>
      <c r="R12" s="29"/>
      <c r="S12" s="29"/>
    </row>
    <row r="13" spans="1:19" s="27" customFormat="1" ht="52.5" customHeight="1" x14ac:dyDescent="0.3">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225</v>
      </c>
      <c r="B15" s="49">
        <v>675</v>
      </c>
      <c r="C15" s="65" t="s">
        <v>226</v>
      </c>
      <c r="D15" s="75" t="s">
        <v>227</v>
      </c>
      <c r="E15" s="93" t="s">
        <v>228</v>
      </c>
      <c r="F15" s="94"/>
      <c r="G15" s="30"/>
      <c r="H15" s="30"/>
      <c r="I15" s="30"/>
      <c r="J15" s="30"/>
      <c r="L15" s="73"/>
      <c r="M15" s="33"/>
      <c r="N15" s="33"/>
      <c r="Q15" s="32"/>
      <c r="R15" s="32"/>
      <c r="S15" s="32"/>
    </row>
    <row r="16" spans="1:19" s="27" customFormat="1" ht="52.5" customHeight="1" x14ac:dyDescent="0.35">
      <c r="A16" s="34" t="s">
        <v>229</v>
      </c>
      <c r="B16" s="49">
        <v>872.22</v>
      </c>
      <c r="C16" s="65" t="s">
        <v>230</v>
      </c>
      <c r="D16" s="75" t="s">
        <v>231</v>
      </c>
      <c r="E16" s="93" t="s">
        <v>232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5542.4000000000005</v>
      </c>
      <c r="B5" s="119">
        <f>IFERROR(MEDIAN(B7:B1048576),0)</f>
        <v>5178</v>
      </c>
      <c r="C5" s="114"/>
      <c r="D5" s="119">
        <f>IFERROR(AVERAGEIFS(B7:B1048576,B7:B1048576,"&lt;"&amp;(A5+IFERROR(_xlfn.STDEV.P(B7:B1048576),0)),B7:B1048576,"&gt;"&amp;(A5-IFERROR(_xlfn.STDEV.P(B7:B1048576),0))),0)</f>
        <v>4924</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233</v>
      </c>
      <c r="B9" s="49">
        <v>4670</v>
      </c>
      <c r="C9" s="39" t="s">
        <v>189</v>
      </c>
      <c r="D9" s="39" t="s">
        <v>208</v>
      </c>
      <c r="E9" s="40">
        <v>1425676000190</v>
      </c>
      <c r="F9" s="38" t="s">
        <v>234</v>
      </c>
      <c r="G9" s="67" t="s">
        <v>235</v>
      </c>
      <c r="H9" s="39" t="s">
        <v>236</v>
      </c>
      <c r="I9" s="39">
        <v>2024</v>
      </c>
      <c r="J9" s="41" t="s">
        <v>212</v>
      </c>
      <c r="L9" s="36"/>
      <c r="M9" s="28"/>
      <c r="N9" s="28"/>
      <c r="Q9" s="29"/>
      <c r="R9" s="29"/>
      <c r="S9" s="29"/>
    </row>
    <row r="10" spans="1:19" s="27" customFormat="1" ht="52.5" customHeight="1" x14ac:dyDescent="0.3">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237</v>
      </c>
      <c r="B12" s="49">
        <v>5178</v>
      </c>
      <c r="C12" s="65" t="s">
        <v>238</v>
      </c>
      <c r="D12" s="75" t="s">
        <v>239</v>
      </c>
      <c r="E12" s="93" t="s">
        <v>240</v>
      </c>
      <c r="F12" s="94"/>
      <c r="G12" s="30"/>
      <c r="H12" s="30"/>
      <c r="I12" s="30"/>
      <c r="J12" s="30"/>
      <c r="L12" s="73"/>
      <c r="M12" s="33"/>
      <c r="N12" s="33"/>
      <c r="Q12" s="32"/>
      <c r="R12" s="32"/>
      <c r="S12" s="32"/>
    </row>
    <row r="13" spans="1:19" s="27" customFormat="1" ht="52.5" customHeight="1" x14ac:dyDescent="0.35">
      <c r="A13" s="34" t="s">
        <v>241</v>
      </c>
      <c r="B13" s="49">
        <v>6779.2</v>
      </c>
      <c r="C13" s="65" t="s">
        <v>242</v>
      </c>
      <c r="D13" s="75" t="s">
        <v>243</v>
      </c>
      <c r="E13" s="93" t="s">
        <v>244</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68</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1390.7779999999998</v>
      </c>
      <c r="B5" s="119">
        <f>IFERROR(MEDIAN(B7:B1048576),0)</f>
        <v>1219</v>
      </c>
      <c r="C5" s="114"/>
      <c r="D5" s="119">
        <f>IFERROR(AVERAGEIFS(B7:B1048576,B7:B1048576,"&lt;"&amp;(A5+IFERROR(_xlfn.STDEV.P(B7:B1048576),0)),B7:B1048576,"&gt;"&amp;(A5-IFERROR(_xlfn.STDEV.P(B7:B1048576),0))),0)</f>
        <v>1243.6975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245</v>
      </c>
      <c r="B9" s="49">
        <v>1195.8</v>
      </c>
      <c r="C9" s="39" t="s">
        <v>189</v>
      </c>
      <c r="D9" s="39" t="s">
        <v>208</v>
      </c>
      <c r="E9" s="40">
        <v>55265519000193</v>
      </c>
      <c r="F9" s="38" t="s">
        <v>246</v>
      </c>
      <c r="G9" s="67" t="s">
        <v>247</v>
      </c>
      <c r="H9" s="39" t="s">
        <v>248</v>
      </c>
      <c r="I9" s="39">
        <v>2024</v>
      </c>
      <c r="J9" s="41" t="s">
        <v>212</v>
      </c>
      <c r="L9" s="36"/>
      <c r="M9" s="28"/>
      <c r="N9" s="28"/>
      <c r="Q9" s="29"/>
      <c r="R9" s="29"/>
      <c r="S9" s="29"/>
    </row>
    <row r="10" spans="1:19" s="27" customFormat="1" ht="52.5" customHeight="1" x14ac:dyDescent="0.3">
      <c r="A10" s="34" t="s">
        <v>249</v>
      </c>
      <c r="B10" s="49">
        <v>1160</v>
      </c>
      <c r="C10" s="39" t="s">
        <v>189</v>
      </c>
      <c r="D10" s="39" t="s">
        <v>208</v>
      </c>
      <c r="E10" s="40">
        <v>13383196000192</v>
      </c>
      <c r="F10" s="38" t="s">
        <v>250</v>
      </c>
      <c r="G10" s="67" t="s">
        <v>251</v>
      </c>
      <c r="H10" s="39" t="s">
        <v>252</v>
      </c>
      <c r="I10" s="39">
        <v>2024</v>
      </c>
      <c r="J10" s="41" t="s">
        <v>253</v>
      </c>
      <c r="L10" s="36"/>
      <c r="M10" s="28"/>
      <c r="N10" s="28"/>
      <c r="Q10" s="29"/>
      <c r="R10" s="29"/>
      <c r="S10" s="29"/>
    </row>
    <row r="11" spans="1:19" s="27" customFormat="1" ht="52.5" customHeight="1" x14ac:dyDescent="0.3">
      <c r="A11" s="34" t="s">
        <v>254</v>
      </c>
      <c r="B11" s="49">
        <v>1219</v>
      </c>
      <c r="C11" s="39" t="s">
        <v>189</v>
      </c>
      <c r="D11" s="39" t="s">
        <v>208</v>
      </c>
      <c r="E11" s="40">
        <v>14228157000183</v>
      </c>
      <c r="F11" s="38" t="s">
        <v>255</v>
      </c>
      <c r="G11" s="67" t="s">
        <v>256</v>
      </c>
      <c r="H11" s="39" t="s">
        <v>257</v>
      </c>
      <c r="I11" s="39">
        <v>2024</v>
      </c>
      <c r="J11" s="41" t="s">
        <v>212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258</v>
      </c>
      <c r="B14" s="49">
        <v>1399.99</v>
      </c>
      <c r="C14" s="65" t="s">
        <v>259</v>
      </c>
      <c r="D14" s="75" t="s">
        <v>198</v>
      </c>
      <c r="E14" s="93" t="s">
        <v>260</v>
      </c>
      <c r="F14" s="94"/>
      <c r="G14" s="30"/>
      <c r="H14" s="30"/>
      <c r="I14" s="30"/>
      <c r="J14" s="30"/>
      <c r="L14" s="73"/>
      <c r="M14" s="33"/>
      <c r="N14" s="33"/>
      <c r="Q14" s="32"/>
      <c r="R14" s="32"/>
      <c r="S14" s="32"/>
    </row>
    <row r="15" spans="1:19" s="27" customFormat="1" ht="52.5" customHeight="1" x14ac:dyDescent="0.35">
      <c r="A15" s="34" t="s">
        <v>261</v>
      </c>
      <c r="B15" s="49">
        <v>1979.1</v>
      </c>
      <c r="C15" s="65" t="s">
        <v>262</v>
      </c>
      <c r="D15" s="75" t="s">
        <v>263</v>
      </c>
      <c r="E15" s="93" t="s">
        <v>264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70</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3169</v>
      </c>
      <c r="B5" s="119">
        <f>IFERROR(MEDIAN(B7:B1048576),0)</f>
        <v>3050</v>
      </c>
      <c r="C5" s="114"/>
      <c r="D5" s="119">
        <f>IFERROR(AVERAGEIFS(B7:B1048576,B7:B1048576,"&lt;"&amp;(A5+IFERROR(_xlfn.STDEV.P(B7:B1048576),0)),B7:B1048576,"&gt;"&amp;(A5-IFERROR(_xlfn.STDEV.P(B7:B1048576),0))),0)</f>
        <v>3024</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265</v>
      </c>
      <c r="B9" s="49">
        <v>3050</v>
      </c>
      <c r="C9" s="39" t="s">
        <v>189</v>
      </c>
      <c r="D9" s="39" t="s">
        <v>208</v>
      </c>
      <c r="E9" s="40">
        <v>32341631000160</v>
      </c>
      <c r="F9" s="38" t="s">
        <v>266</v>
      </c>
      <c r="G9" s="67" t="s">
        <v>267</v>
      </c>
      <c r="H9" s="39" t="s">
        <v>268</v>
      </c>
      <c r="I9" s="39">
        <v>2024</v>
      </c>
      <c r="J9" s="41" t="s">
        <v>212</v>
      </c>
      <c r="L9" s="36"/>
      <c r="M9" s="28"/>
      <c r="N9" s="28"/>
      <c r="Q9" s="29"/>
      <c r="R9" s="29"/>
      <c r="S9" s="29"/>
    </row>
    <row r="10" spans="1:19" s="27" customFormat="1" ht="52.5" customHeight="1" x14ac:dyDescent="0.3">
      <c r="A10" s="34" t="s">
        <v>269</v>
      </c>
      <c r="B10" s="49">
        <v>3459</v>
      </c>
      <c r="C10" s="39" t="s">
        <v>189</v>
      </c>
      <c r="D10" s="39" t="s">
        <v>208</v>
      </c>
      <c r="E10" s="40">
        <v>49457481000158</v>
      </c>
      <c r="F10" s="38" t="s">
        <v>270</v>
      </c>
      <c r="G10" s="67" t="s">
        <v>271</v>
      </c>
      <c r="H10" s="39" t="s">
        <v>236</v>
      </c>
      <c r="I10" s="39">
        <v>2025</v>
      </c>
      <c r="J10" s="41" t="s">
        <v>212</v>
      </c>
      <c r="L10" s="36"/>
      <c r="M10" s="28"/>
      <c r="N10" s="28"/>
      <c r="Q10" s="29"/>
      <c r="R10" s="29"/>
      <c r="S10" s="29"/>
    </row>
    <row r="11" spans="1:19" s="27" customFormat="1" ht="52.5" customHeight="1" x14ac:dyDescent="0.3">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272</v>
      </c>
      <c r="B13" s="49">
        <v>2998</v>
      </c>
      <c r="C13" s="65" t="s">
        <v>273</v>
      </c>
      <c r="D13" s="75" t="s">
        <v>239</v>
      </c>
      <c r="E13" s="93" t="s">
        <v>274</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6" fitToHeight="0" orientation="landscape" cellComments="atEnd"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72</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2924.9919999999997</v>
      </c>
      <c r="B5" s="119">
        <f>IFERROR(MEDIAN(B7:B1048576),0)</f>
        <v>2851.08</v>
      </c>
      <c r="C5" s="114"/>
      <c r="D5" s="119">
        <f>IFERROR(AVERAGEIFS(B7:B1048576,B7:B1048576,"&lt;"&amp;(A5+IFERROR(_xlfn.STDEV.P(B7:B1048576),0)),B7:B1048576,"&gt;"&amp;(A5-IFERROR(_xlfn.STDEV.P(B7:B1048576),0))),0)</f>
        <v>2748.77</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275</v>
      </c>
      <c r="B9" s="49">
        <v>2575</v>
      </c>
      <c r="C9" s="39" t="s">
        <v>189</v>
      </c>
      <c r="D9" s="39" t="s">
        <v>208</v>
      </c>
      <c r="E9" s="40">
        <v>57056239000109</v>
      </c>
      <c r="F9" s="38" t="s">
        <v>276</v>
      </c>
      <c r="G9" s="67" t="s">
        <v>277</v>
      </c>
      <c r="H9" s="39" t="s">
        <v>278</v>
      </c>
      <c r="I9" s="39">
        <v>2024</v>
      </c>
      <c r="J9" s="41" t="s">
        <v>212</v>
      </c>
      <c r="L9" s="36"/>
      <c r="M9" s="28"/>
      <c r="N9" s="28"/>
      <c r="Q9" s="29"/>
      <c r="R9" s="29"/>
      <c r="S9" s="29"/>
    </row>
    <row r="10" spans="1:19" s="27" customFormat="1" ht="52.5" customHeight="1" x14ac:dyDescent="0.3">
      <c r="A10" s="34" t="s">
        <v>279</v>
      </c>
      <c r="B10" s="49">
        <v>3000</v>
      </c>
      <c r="C10" s="39" t="s">
        <v>189</v>
      </c>
      <c r="D10" s="39" t="s">
        <v>208</v>
      </c>
      <c r="E10" s="40">
        <v>56637732000141</v>
      </c>
      <c r="F10" s="38" t="s">
        <v>280</v>
      </c>
      <c r="G10" s="67" t="s">
        <v>281</v>
      </c>
      <c r="H10" s="39" t="s">
        <v>220</v>
      </c>
      <c r="I10" s="39">
        <v>2025</v>
      </c>
      <c r="J10" s="41" t="s">
        <v>212</v>
      </c>
      <c r="L10" s="36"/>
      <c r="M10" s="28"/>
      <c r="N10" s="28"/>
      <c r="Q10" s="29"/>
      <c r="R10" s="29"/>
      <c r="S10" s="29"/>
    </row>
    <row r="11" spans="1:19" s="27" customFormat="1" ht="52.5" customHeight="1" x14ac:dyDescent="0.3">
      <c r="A11" s="34" t="s">
        <v>282</v>
      </c>
      <c r="B11" s="49">
        <v>2569</v>
      </c>
      <c r="C11" s="39" t="s">
        <v>283</v>
      </c>
      <c r="D11" s="39" t="s">
        <v>284</v>
      </c>
      <c r="E11" s="40">
        <v>10636548000186</v>
      </c>
      <c r="F11" s="38" t="s">
        <v>285</v>
      </c>
      <c r="G11" s="67" t="s">
        <v>286</v>
      </c>
      <c r="H11" s="39" t="s">
        <v>287</v>
      </c>
      <c r="I11" s="39">
        <v>2024</v>
      </c>
      <c r="J11" s="41" t="s">
        <v>288</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289</v>
      </c>
      <c r="B14" s="49">
        <v>2851.08</v>
      </c>
      <c r="C14" s="65" t="s">
        <v>290</v>
      </c>
      <c r="D14" s="75" t="s">
        <v>291</v>
      </c>
      <c r="E14" s="93" t="s">
        <v>292</v>
      </c>
      <c r="F14" s="94"/>
      <c r="G14" s="30"/>
      <c r="H14" s="30"/>
      <c r="I14" s="30"/>
      <c r="J14" s="30"/>
      <c r="L14" s="73"/>
      <c r="M14" s="33"/>
      <c r="N14" s="33"/>
      <c r="Q14" s="32"/>
      <c r="R14" s="32"/>
      <c r="S14" s="32"/>
    </row>
    <row r="15" spans="1:19" s="27" customFormat="1" ht="52.5" customHeight="1" x14ac:dyDescent="0.35">
      <c r="A15" s="34" t="s">
        <v>293</v>
      </c>
      <c r="B15" s="49">
        <v>3629.88</v>
      </c>
      <c r="C15" s="65" t="s">
        <v>294</v>
      </c>
      <c r="D15" s="75" t="s">
        <v>198</v>
      </c>
      <c r="E15" s="93" t="s">
        <v>295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6" fitToHeight="0" orientation="landscape" cellComments="atEnd"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tabSelected="1" zoomScale="75" zoomScaleNormal="75" workbookViewId="0">
      <pane ySplit="2" topLeftCell="A3" activePane="bottomLeft" state="frozen"/>
      <selection pane="bottomLeft" activeCell="H20" sqref="H20"/>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530.87999999999988</v>
      </c>
      <c r="B5" s="119">
        <f>IFERROR(MEDIAN(B7:B1048576),0)</f>
        <v>554.76499999999999</v>
      </c>
      <c r="C5" s="114"/>
      <c r="D5" s="119">
        <f>IFERROR(AVERAGEIFS(B7:B1048576,B7:B1048576,"&lt;"&amp;(A5+IFERROR(_xlfn.STDEV.P(B7:B1048576),0)),B7:B1048576,"&gt;"&amp;(A5-IFERROR(_xlfn.STDEV.P(B7:B1048576),0))),0)</f>
        <v>569.85749999999996</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296</v>
      </c>
      <c r="B9" s="49">
        <v>325.89999999999998</v>
      </c>
      <c r="C9" s="39" t="s">
        <v>189</v>
      </c>
      <c r="D9" s="39" t="s">
        <v>208</v>
      </c>
      <c r="E9" s="40">
        <v>15838111000149</v>
      </c>
      <c r="F9" s="38" t="s">
        <v>297</v>
      </c>
      <c r="G9" s="67" t="s">
        <v>298</v>
      </c>
      <c r="H9" s="39" t="s">
        <v>299</v>
      </c>
      <c r="I9" s="39">
        <v>2025</v>
      </c>
      <c r="J9" s="41" t="s">
        <v>212</v>
      </c>
      <c r="L9" s="36"/>
      <c r="M9" s="28"/>
      <c r="N9" s="28"/>
      <c r="Q9" s="29"/>
      <c r="R9" s="29"/>
      <c r="S9" s="29"/>
    </row>
    <row r="10" spans="1:19" s="27" customFormat="1" ht="52.5" customHeight="1" x14ac:dyDescent="0.3">
      <c r="A10" s="34" t="s">
        <v>300</v>
      </c>
      <c r="B10" s="49">
        <v>480</v>
      </c>
      <c r="C10" s="39" t="s">
        <v>189</v>
      </c>
      <c r="D10" s="39" t="s">
        <v>190</v>
      </c>
      <c r="E10" s="40" t="s">
        <v>301</v>
      </c>
      <c r="F10" s="38" t="s">
        <v>302</v>
      </c>
      <c r="G10" s="67" t="s">
        <v>303</v>
      </c>
      <c r="H10" s="39" t="s">
        <v>304</v>
      </c>
      <c r="I10" s="39">
        <v>2024</v>
      </c>
      <c r="J10" s="41" t="s">
        <v>195</v>
      </c>
      <c r="L10" s="36"/>
      <c r="M10" s="28"/>
      <c r="N10" s="28"/>
      <c r="Q10" s="29"/>
      <c r="R10" s="29"/>
      <c r="S10" s="29"/>
    </row>
    <row r="11" spans="1:19" s="27" customFormat="1" ht="52.5" customHeight="1" x14ac:dyDescent="0.3">
      <c r="A11" s="34" t="s">
        <v>305</v>
      </c>
      <c r="B11" s="49">
        <v>200</v>
      </c>
      <c r="C11" s="39" t="s">
        <v>283</v>
      </c>
      <c r="D11" s="39" t="s">
        <v>284</v>
      </c>
      <c r="E11" s="40">
        <v>45606844000119</v>
      </c>
      <c r="F11" s="38" t="s">
        <v>306</v>
      </c>
      <c r="G11" s="67" t="s">
        <v>307</v>
      </c>
      <c r="H11" s="39" t="s">
        <v>308</v>
      </c>
      <c r="I11" s="39">
        <v>2024</v>
      </c>
      <c r="J11" s="41" t="s">
        <v>288</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309</v>
      </c>
      <c r="B14" s="49">
        <v>629.53</v>
      </c>
      <c r="C14" s="65" t="s">
        <v>310</v>
      </c>
      <c r="D14" s="75" t="s">
        <v>198</v>
      </c>
      <c r="E14" s="93" t="s">
        <v>311</v>
      </c>
      <c r="F14" s="94"/>
      <c r="G14" s="30"/>
      <c r="H14" s="30"/>
      <c r="I14" s="30"/>
      <c r="J14" s="30"/>
      <c r="L14" s="73"/>
      <c r="M14" s="33"/>
      <c r="N14" s="33"/>
      <c r="Q14" s="32"/>
      <c r="R14" s="32"/>
      <c r="S14" s="32"/>
    </row>
    <row r="15" spans="1:19" s="27" customFormat="1" ht="52.5" customHeight="1" x14ac:dyDescent="0.35">
      <c r="A15" s="34" t="s">
        <v>312</v>
      </c>
      <c r="B15" s="49">
        <v>719.91</v>
      </c>
      <c r="C15" s="65" t="s">
        <v>313</v>
      </c>
      <c r="D15" s="75" t="s">
        <v>314</v>
      </c>
      <c r="E15" s="93" t="s">
        <v>315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338</v>
      </c>
      <c r="B18" s="49">
        <v>721.8</v>
      </c>
      <c r="C18" s="50">
        <v>45890</v>
      </c>
      <c r="D18" s="124" t="s">
        <v>339</v>
      </c>
      <c r="E18" s="125"/>
      <c r="F18" s="126"/>
      <c r="G18" s="35"/>
      <c r="H18" s="35"/>
      <c r="I18" s="35"/>
      <c r="J18" s="35"/>
      <c r="L18" s="36"/>
      <c r="M18" s="28"/>
      <c r="N18" s="28"/>
      <c r="Q18" s="29"/>
      <c r="R18" s="29"/>
      <c r="S18" s="29"/>
    </row>
    <row r="19" spans="1:19" s="27" customFormat="1" ht="52.5" customHeight="1" x14ac:dyDescent="0.3">
      <c r="A19" s="37" t="s">
        <v>340</v>
      </c>
      <c r="B19" s="49">
        <v>479.9</v>
      </c>
      <c r="C19" s="50">
        <v>45890</v>
      </c>
      <c r="D19" s="124" t="s">
        <v>339</v>
      </c>
      <c r="E19" s="125"/>
      <c r="F19" s="126"/>
    </row>
    <row r="20" spans="1:19" s="27" customFormat="1" ht="52.5" customHeight="1" x14ac:dyDescent="0.3">
      <c r="A20" s="37" t="s">
        <v>341</v>
      </c>
      <c r="B20" s="49">
        <v>690</v>
      </c>
      <c r="C20" s="50">
        <v>45889</v>
      </c>
      <c r="D20" s="124" t="s">
        <v>339</v>
      </c>
      <c r="E20" s="125"/>
      <c r="F20" s="126"/>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10">
    <mergeCell ref="D18:F18"/>
    <mergeCell ref="D19:F19"/>
    <mergeCell ref="D20:F20"/>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805.02800000000002</v>
      </c>
      <c r="B5" s="119">
        <f>IFERROR(MEDIAN(B7:B1048576),0)</f>
        <v>749.55</v>
      </c>
      <c r="C5" s="114"/>
      <c r="D5" s="119">
        <f>IFERROR(AVERAGEIFS(B7:B1048576,B7:B1048576,"&lt;"&amp;(A5+IFERROR(_xlfn.STDEV.P(B7:B1048576),0)),B7:B1048576,"&gt;"&amp;(A5-IFERROR(_xlfn.STDEV.P(B7:B1048576),0))),0)</f>
        <v>722.77499999999998</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316</v>
      </c>
      <c r="B9" s="49">
        <v>592.59</v>
      </c>
      <c r="C9" s="39" t="s">
        <v>189</v>
      </c>
      <c r="D9" s="39" t="s">
        <v>208</v>
      </c>
      <c r="E9" s="40">
        <v>46728867000169</v>
      </c>
      <c r="F9" s="38" t="s">
        <v>317</v>
      </c>
      <c r="G9" s="67" t="s">
        <v>318</v>
      </c>
      <c r="H9" s="39" t="s">
        <v>319</v>
      </c>
      <c r="I9" s="39">
        <v>2024</v>
      </c>
      <c r="J9" s="41" t="s">
        <v>212</v>
      </c>
      <c r="L9" s="36"/>
      <c r="M9" s="28"/>
      <c r="N9" s="28"/>
      <c r="Q9" s="29"/>
      <c r="R9" s="29"/>
      <c r="S9" s="29"/>
    </row>
    <row r="10" spans="1:19" s="27" customFormat="1" ht="52.5" customHeight="1" x14ac:dyDescent="0.3">
      <c r="A10" s="34" t="s">
        <v>320</v>
      </c>
      <c r="B10" s="49">
        <v>988</v>
      </c>
      <c r="C10" s="39" t="s">
        <v>321</v>
      </c>
      <c r="D10" s="39" t="s">
        <v>190</v>
      </c>
      <c r="E10" s="40" t="s">
        <v>322</v>
      </c>
      <c r="F10" s="38" t="s">
        <v>323</v>
      </c>
      <c r="G10" s="67" t="s">
        <v>324</v>
      </c>
      <c r="H10" s="39" t="s">
        <v>325</v>
      </c>
      <c r="I10" s="39">
        <v>2024</v>
      </c>
      <c r="J10" s="41" t="s">
        <v>195</v>
      </c>
      <c r="L10" s="36"/>
      <c r="M10" s="28"/>
      <c r="N10" s="28"/>
      <c r="Q10" s="29"/>
      <c r="R10" s="29"/>
      <c r="S10" s="29"/>
    </row>
    <row r="11" spans="1:19" s="27" customFormat="1" ht="52.5" customHeight="1" x14ac:dyDescent="0.3">
      <c r="A11" s="34" t="s">
        <v>326</v>
      </c>
      <c r="B11" s="49">
        <v>696</v>
      </c>
      <c r="C11" s="39" t="s">
        <v>283</v>
      </c>
      <c r="D11" s="39" t="s">
        <v>284</v>
      </c>
      <c r="E11" s="40">
        <v>1578641000190</v>
      </c>
      <c r="F11" s="38" t="s">
        <v>327</v>
      </c>
      <c r="G11" s="67" t="s">
        <v>328</v>
      </c>
      <c r="H11" s="39" t="s">
        <v>71</v>
      </c>
      <c r="I11" s="39">
        <v>2024</v>
      </c>
      <c r="J11" s="41" t="s">
        <v>329</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330</v>
      </c>
      <c r="B14" s="49">
        <v>999</v>
      </c>
      <c r="C14" s="65" t="s">
        <v>331</v>
      </c>
      <c r="D14" s="75" t="s">
        <v>332</v>
      </c>
      <c r="E14" s="93" t="s">
        <v>333</v>
      </c>
      <c r="F14" s="94"/>
      <c r="G14" s="30"/>
      <c r="H14" s="30"/>
      <c r="I14" s="30"/>
      <c r="J14" s="30"/>
      <c r="L14" s="73"/>
      <c r="M14" s="33"/>
      <c r="N14" s="33"/>
      <c r="Q14" s="32"/>
      <c r="R14" s="32"/>
      <c r="S14" s="32"/>
    </row>
    <row r="15" spans="1:19" s="27" customFormat="1" ht="52.5" customHeight="1" x14ac:dyDescent="0.35">
      <c r="A15" s="34" t="s">
        <v>334</v>
      </c>
      <c r="B15" s="49">
        <v>749.55</v>
      </c>
      <c r="C15" s="65" t="s">
        <v>335</v>
      </c>
      <c r="D15" s="75" t="s">
        <v>336</v>
      </c>
      <c r="E15" s="93" t="s">
        <v>337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4</vt:i4>
      </vt:variant>
    </vt:vector>
  </HeadingPairs>
  <TitlesOfParts>
    <vt:vector size="16" baseType="lpstr">
      <vt:lpstr>FORNECEDOR</vt:lpstr>
      <vt:lpstr>MODELO</vt:lpstr>
      <vt:lpstr>MODELO_CONVERTIDO</vt:lpstr>
      <vt:lpstr>RESUMO</vt:lpstr>
      <vt:lpstr>1</vt:lpstr>
      <vt:lpstr>2</vt:lpstr>
      <vt:lpstr>3</vt:lpstr>
      <vt:lpstr>4</vt:lpstr>
      <vt:lpstr>5</vt:lpstr>
      <vt:lpstr>6</vt:lpstr>
      <vt:lpstr>7</vt:lpstr>
      <vt:lpstr>8</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usuario</cp:lastModifiedBy>
  <cp:lastPrinted>2025-09-09T19:07:50Z</cp:lastPrinted>
  <dcterms:created xsi:type="dcterms:W3CDTF">2023-09-15T20:00:22Z</dcterms:created>
  <dcterms:modified xsi:type="dcterms:W3CDTF">2025-09-09T19:11:04Z</dcterms:modified>
</cp:coreProperties>
</file>