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LICITAÇÃO\FASE INTERNA PLANEJAMENTO\DFD 48.25 - ASSISTÊNCIA - CESTAS BÁSICAS - PRODUTO - DISPENSA 75º II\"/>
    </mc:Choice>
  </mc:AlternateContent>
  <xr:revisionPtr revIDLastSave="0" documentId="13_ncr:1_{3EA65415-D932-4BA1-89A9-5A9BD5D1B32A}" xr6:coauthVersionLast="47" xr6:coauthVersionMax="47" xr10:uidLastSave="{00000000-0000-0000-0000-000000000000}"/>
  <bookViews>
    <workbookView xWindow="-120" yWindow="-120" windowWidth="29040" windowHeight="15720" activeTab="1" xr2:uid="{385AC9CE-721B-435B-A802-4EDF271ADF02}"/>
  </bookViews>
  <sheets>
    <sheet name="Memória de Cálculo" sheetId="1" r:id="rId1"/>
    <sheet name="Seleção" sheetId="4" r:id="rId2"/>
    <sheet name="Seleção (2)" sheetId="5" r:id="rId3"/>
  </sheets>
  <calcPr calcId="191029"/>
</workbook>
</file>

<file path=xl/calcChain.xml><?xml version="1.0" encoding="utf-8"?>
<calcChain xmlns="http://schemas.openxmlformats.org/spreadsheetml/2006/main">
  <c r="D8" i="1" l="1"/>
  <c r="B14" i="5"/>
  <c r="C14" i="5"/>
  <c r="D14" i="5"/>
  <c r="E14" i="5"/>
  <c r="G14" i="5" s="1"/>
  <c r="B15" i="5"/>
  <c r="C15" i="5"/>
  <c r="D15" i="5"/>
  <c r="E15" i="5"/>
  <c r="G15" i="5" s="1"/>
  <c r="B16" i="5"/>
  <c r="C16" i="5"/>
  <c r="D16" i="5"/>
  <c r="E16" i="5"/>
  <c r="G16" i="5" s="1"/>
  <c r="B13" i="5"/>
  <c r="C13" i="5"/>
  <c r="D13" i="5"/>
  <c r="E13" i="5"/>
  <c r="G13" i="5" s="1"/>
  <c r="E17" i="5"/>
  <c r="G17" i="5" s="1"/>
  <c r="D17" i="5"/>
  <c r="C17" i="5"/>
  <c r="B17" i="5"/>
  <c r="E12" i="5"/>
  <c r="G12" i="5" s="1"/>
  <c r="D12" i="5"/>
  <c r="C12" i="5"/>
  <c r="B12" i="5"/>
  <c r="F11" i="5"/>
  <c r="E11" i="5"/>
  <c r="D11" i="5"/>
  <c r="C11" i="5"/>
  <c r="B11" i="5"/>
  <c r="F10" i="5"/>
  <c r="E10" i="5"/>
  <c r="D10" i="5"/>
  <c r="C10" i="5"/>
  <c r="B10" i="5"/>
  <c r="F9" i="5"/>
  <c r="E9" i="5"/>
  <c r="D9" i="5"/>
  <c r="C9" i="5"/>
  <c r="B9" i="5"/>
  <c r="F9" i="4"/>
  <c r="E9" i="4"/>
  <c r="D9" i="4"/>
  <c r="B9" i="4"/>
  <c r="G11" i="5" l="1"/>
  <c r="G10" i="5"/>
  <c r="G9" i="5"/>
  <c r="G9" i="4"/>
  <c r="L13" i="1"/>
  <c r="M12" i="1" s="1"/>
  <c r="M13" i="1" s="1"/>
  <c r="K13" i="1"/>
  <c r="G10" i="4" l="1"/>
  <c r="G18" i="5"/>
  <c r="N13" i="1"/>
</calcChain>
</file>

<file path=xl/sharedStrings.xml><?xml version="1.0" encoding="utf-8"?>
<sst xmlns="http://schemas.openxmlformats.org/spreadsheetml/2006/main" count="85" uniqueCount="54">
  <si>
    <t>L
O
T
E</t>
  </si>
  <si>
    <t>I
T
E
M</t>
  </si>
  <si>
    <t>DESCRIÇÃO</t>
  </si>
  <si>
    <t>UND</t>
  </si>
  <si>
    <t>QTD</t>
  </si>
  <si>
    <t>FONTE 1</t>
  </si>
  <si>
    <t>FONTE 2</t>
  </si>
  <si>
    <t>FONTE 3</t>
  </si>
  <si>
    <t>FONTE 4</t>
  </si>
  <si>
    <t>FONTE 5</t>
  </si>
  <si>
    <t>CLASSIFICAÇÃO DA CESTA</t>
  </si>
  <si>
    <t>COEFICIENTE DE VARIAÇÃO</t>
  </si>
  <si>
    <t>Responsável pela elaboração da Memória de Cálculo</t>
  </si>
  <si>
    <t>Diogo Righi</t>
  </si>
  <si>
    <t>Setor de Licitações</t>
  </si>
  <si>
    <t>VALOR UNIT.</t>
  </si>
  <si>
    <t>VALOR TOTAL</t>
  </si>
  <si>
    <r>
      <rPr>
        <b/>
        <sz val="10"/>
        <color theme="1"/>
        <rFont val="Times New Roman"/>
        <family val="1"/>
      </rPr>
      <t>5. MEMÓRIA DE CÁLCULO:</t>
    </r>
    <r>
      <rPr>
        <sz val="10"/>
        <color theme="1"/>
        <rFont val="Times New Roman"/>
        <family val="1"/>
      </rPr>
      <t xml:space="preserve"> As escolhas do método estatístico para composição do preço de referência deu-se conforme DECRETO MUNICIPAL Nº 4.354/23 e MANUAL DE ORIENTAÇÃO - Pesquisa de preços - 4ª Edição | Lei 14.133/2021, do STJ - Superior Tribunal de Justiça: Cesta de preços com CV &gt; 25, considera-se Heterogêneo, método estatístico de cálculo Mediana; Cesta de preços com CV ≤  25, considera-se Homogêneo, método estatístico de cálculo Média. Segue tabela de composição de preços de referências:</t>
    </r>
  </si>
  <si>
    <t>4. VALOR TOTAL DE REFERÊNCIA DO OBJETO:</t>
  </si>
  <si>
    <r>
      <t>Justificativa de parcelamento:</t>
    </r>
    <r>
      <rPr>
        <sz val="10"/>
        <rFont val="Times New Roman"/>
        <family val="1"/>
      </rPr>
      <t xml:space="preserve"> Tratando-se de aquisição de pequeno vulto, onde não se vislumbra vantagens significativas com economia de escala, a contratação por lote único proporciona maior eficiência às aquisições pretendidas e ainda racionaliza a gestão e a fiscalização destas, considerando que o parcelamento pode representar um ônus excessivo de gestão, devido à eventual multiplicidade de contratações e ao emprego de recursos humanos e dificuldades de controle.</t>
    </r>
  </si>
  <si>
    <t>LOTE</t>
  </si>
  <si>
    <t>ITEM</t>
  </si>
  <si>
    <t>VENCEDOR</t>
  </si>
  <si>
    <r>
      <t>2. FORMA DE SELEÇÃO:</t>
    </r>
    <r>
      <rPr>
        <sz val="10"/>
        <rFont val="Times New Roman"/>
        <family val="1"/>
      </rPr>
      <t xml:space="preserve"> Nos termos do inciso IV, § 3º, § 5º, do Art. 5º, e § 3º, do Art. 7º, do Decreto Municipal Nº 4.354/23, durante a aferição dos valores estimados da contratação, concomitantemente a escolha do contratado com proposta economicamente mais vantajosa.</t>
    </r>
  </si>
  <si>
    <r>
      <t>3. CRITÉRIO DE SELEÇÃO:</t>
    </r>
    <r>
      <rPr>
        <sz val="10"/>
        <rFont val="Times New Roman"/>
        <family val="1"/>
      </rPr>
      <t xml:space="preserve"> Menor preço por item.</t>
    </r>
  </si>
  <si>
    <t>5. LISTA DE ITENS VENCIDOS POR FORNECEDOR</t>
  </si>
  <si>
    <r>
      <rPr>
        <b/>
        <sz val="10"/>
        <rFont val="Times New Roman"/>
        <family val="1"/>
      </rPr>
      <t>6. APONTAMENTOS GERAIS:</t>
    </r>
    <r>
      <rPr>
        <sz val="10"/>
        <rFont val="Times New Roman"/>
        <family val="1"/>
      </rPr>
      <t xml:space="preserve"> </t>
    </r>
  </si>
  <si>
    <t>4. FONTES CONSIDERADAS:</t>
  </si>
  <si>
    <t xml:space="preserve">TOTAL: </t>
  </si>
  <si>
    <t>LOJAS QUERO-QUERO S.A. - FILIAL</t>
  </si>
  <si>
    <t>LOJAS BECKER LTDA. - FILIAL</t>
  </si>
  <si>
    <t>BETTI INDUSTRIA E COMERCIO DE EQUIPAMENTOS DE REFRIGERACAO LTDA</t>
  </si>
  <si>
    <t>Nos preços de referências obtidos com base em consulta em sitios eletrônicos estão inclusos custos de frete para entrega no CEP 98360-000 - RODEIO BONITO/RS calculados automaticamente pelas próprias
plataformas consultadas, selecionado a opção mais barata ou grátis, se houver.</t>
  </si>
  <si>
    <r>
      <rPr>
        <b/>
        <sz val="10"/>
        <rFont val="Times New Roman"/>
        <family val="1"/>
      </rPr>
      <t xml:space="preserve">2. DESCRIÇÃO DAS FONTES DE PREÇO: </t>
    </r>
    <r>
      <rPr>
        <sz val="10"/>
        <rFont val="Times New Roman"/>
        <family val="1"/>
      </rPr>
      <t>Pesquisa direta com fornecedores, mediante solicitação formal de cotação/orçamento, por meio de ofício, e-mail ou aplicativo WhatsApp, escolhidos de acordo com o ramo do objeto; Dados de pesquisa publicada em mídia especializada e de sítios eletrônicos especializados ou de domínio amplo com a data e a hora de acesso; Cfe. Art. 6°, Decreto Nº 4.354/23.</t>
    </r>
  </si>
  <si>
    <r>
      <t xml:space="preserve">1. DESCRIÇÃO DO OBJETO: </t>
    </r>
    <r>
      <rPr>
        <sz val="10"/>
        <rFont val="Times New Roman"/>
        <family val="1"/>
      </rPr>
      <t>Aquisição de eletrodomésticos e eletrônicos para atendimento de diversos espaços da administração pública do Município de Rodeio Bonito/RS.</t>
    </r>
  </si>
  <si>
    <t>ELISEU CAZAROTTO</t>
  </si>
  <si>
    <r>
      <t>6. VALOR TOTAL DA CONTRATAÇÃO:</t>
    </r>
    <r>
      <rPr>
        <sz val="10"/>
        <color theme="1"/>
        <rFont val="Times New Roman"/>
        <family val="1"/>
      </rPr>
      <t xml:space="preserve"> R$ 38.947,50 (trinta e oito mil novecentos e quarenta e sete reais e cinquenta centavos)</t>
    </r>
  </si>
  <si>
    <r>
      <t xml:space="preserve">SELEÇÃO DAS PROPOSTAS
</t>
    </r>
    <r>
      <rPr>
        <b/>
        <sz val="12"/>
        <color theme="1"/>
        <rFont val="Times New Roman"/>
        <family val="1"/>
      </rPr>
      <t>Contratações Diretas</t>
    </r>
    <r>
      <rPr>
        <b/>
        <u/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Ref. DFD 32/2025</t>
    </r>
  </si>
  <si>
    <r>
      <t xml:space="preserve">Dos fornecedores diretos consultados:
</t>
    </r>
    <r>
      <rPr>
        <sz val="10"/>
        <rFont val="Times New Roman"/>
        <family val="1"/>
      </rPr>
      <t>LOJAS QUERO-QUERO S.A. - FILIAL - 96.418.264/0406-02 - APRESENTOU PROPOSTA COMERCIAL - CNAE COMPÁTIVEL - FONTE APTA
LOJAS BECKER LTDA. - FILIAL - 04.415.928/0138-42 - APRESENTOU PROPOSTA COMERCIAL - CNAE COMPÁTIVEL - FONTE APTA
ARI PAULO PASQUETTI - 89.034.151/0001-74 - APRESENTOU PROPOSTA COMERCIAL - CNAE COMPÁTIVEL - FONTE APTA
BETTI INDUSTRIA E COMERCIO DE EQUIPAMENTOS DE REFRIGERACAO LTDA - FILIAL - 94.299.468/0002-53 - APRESENTOU PROPOSTA COMERCIAL - CNAE COMPÁTIVEL - FONTE APTA
JURACI MATIELO ZANCHIN - 07.378.341/0001-44 - APRESENTOU PROPOSTA COMERCIAL - CNAE COMPÁTIVEL - FONTE APTA
ELISEU CAZAROTTO - 27.975.957/0001-00 - APRESENTOU PROPOSTA COMERCIAL - CNAE COMPÁTIVEL - FONTE APTA</t>
    </r>
  </si>
  <si>
    <r>
      <t xml:space="preserve">Dos sitios eletrônicos consultados:
</t>
    </r>
    <r>
      <rPr>
        <sz val="10"/>
        <rFont val="Times New Roman"/>
        <family val="1"/>
      </rPr>
      <t>LOJA CONSUL OFICIAL - https://www.consul.com.br/ - CONSULTA 10/03/25 16H - LOJA ESPECIALIZADA - FONTE APTA
LOJA MIDEA OFICIAL - https://www.midea.com.br/ - CONSULTA 10/03/25 16H - LOJA ESPECIALIZADA - FONTE APTA
LOJA PHILCO OFICIAL - https://www.philco.com.br/ - CONSULTA 10/03/25 16H - LOJA ESPECIALIZADA - FONTE APTA
GAZIN INDÚSTRIA E COMÉRCIO DE MÓVEIS E ELETRODOMÉSTICOS LTDA - https://www.gazin.com.br/ - https://www.philco.com.br/ - CONSULTA 10/03/25 16H - LOJA ESPECIALIZADA - FONTE APTA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>BCM REFRIGERAÇÃO - https://bcminterservice.com.br/ - CONSULTA 11/03/25 08H - LOJA ESPECIALIZADA - FONTE APTA</t>
    </r>
  </si>
  <si>
    <t>John Lenon Triz</t>
  </si>
  <si>
    <r>
      <t xml:space="preserve">MEMÓRIA DE CÁLCULO DE PREÇO DE REFERÊNCIA 
</t>
    </r>
    <r>
      <rPr>
        <i/>
        <sz val="12"/>
        <color theme="1"/>
        <rFont val="Times New Roman"/>
        <family val="1"/>
      </rPr>
      <t>Ref. DFD 48/2025</t>
    </r>
  </si>
  <si>
    <r>
      <rPr>
        <b/>
        <sz val="10"/>
        <rFont val="Times New Roman"/>
        <family val="1"/>
      </rPr>
      <t>1. DESCRIÇÃO DO OBJETO:</t>
    </r>
    <r>
      <rPr>
        <sz val="10"/>
        <rFont val="Times New Roman"/>
        <family val="1"/>
      </rPr>
      <t xml:space="preserve"> CONTRATAÇÃO DE EMPRESA PARA FORNECIMENTO DE CESTAS BASICAS PARA ATENDER AO PROGRAMA BENEFICIO EVENTUAL NO MUNICÍPIO DE RODEIO BONITO – RS.</t>
    </r>
  </si>
  <si>
    <r>
      <t>3. PARCELAMENTO:</t>
    </r>
    <r>
      <rPr>
        <sz val="10"/>
        <rFont val="Times New Roman"/>
        <family val="1"/>
      </rPr>
      <t xml:space="preserve"> ITEM</t>
    </r>
  </si>
  <si>
    <r>
      <t xml:space="preserve">Dos fornecedores diretos consultados:
</t>
    </r>
    <r>
      <rPr>
        <sz val="12"/>
        <rFont val="Times New Roman"/>
        <family val="1"/>
      </rPr>
      <t>FLÁVIO DA CRUZ E CIA LTDA - 08.476.329/0001-35 - APRESENTOU PROPOSTA COMERCIAL - CNAE COMPÁTIVEL - FONTE APTA
MARANGON PADARIA E SERVIÇOS LTDA - 11.065.870/0001-65 - APRESENTOU PROPOSTA COMERCIAL - CNAE COMPÁTIVEL - FONTE APTA
MERCADO GODOIS - 10.671.651/0001-67 - APRESENTOU PROPOSTA COMERCIAL - CNAE COMPÁTIVEL - FONTE APTA</t>
    </r>
  </si>
  <si>
    <t>FLÁVIO DA CRUZ E CIA LTDA</t>
  </si>
  <si>
    <t>MARANGON PADARIA E SERVIÇOS LTDA</t>
  </si>
  <si>
    <t>MERCADO GODOIS</t>
  </si>
  <si>
    <t>01 pc de farinha de trigo tipo 01-05 kg (Marca de referência, similar a: Flor de pão);
01 pc de arroz branco tipo 1-5kg (Marca de referência, similar a: Tio val);
01 pc de açúcar branco -5kg (Marca de referência, similar a: Gasparin);
02 pc de feijão preto tipo 1-01kg (Marca de referência, similar a: Flor de pão);
01 dz ovos de granja (Marca de referência, similar a: Cantu);
01 pc de biscoito sortido 500g (Marca de referência, similar a: Girassol);
02 unid. de óleo de soja 900ml (Marca de referência, similar a: Soya);
01 pc de sal refinado 01kg (Marca de referência, similar a: Sol sul);
02 pc de farinha de milho tipo 01-01kg (Marca de referência, similar a: Do vale);</t>
  </si>
  <si>
    <t>(cinquenta mil quinhentos e cinquenta reais)</t>
  </si>
  <si>
    <r>
      <t xml:space="preserve">Dos fornecedores diretos consultados:
</t>
    </r>
    <r>
      <rPr>
        <sz val="10"/>
        <rFont val="Times New Roman"/>
        <family val="1"/>
      </rPr>
      <t>FLÁVIO DA CRUZ E CIA LTDA - 08.476.329/0001-35 - APRESENTOU PROPOSTA COMERCIAL - CNAE COMPÁTIVEL - FONTE APTA
MARANGON PADARIA E SERVIÇOS LTDA - 11.065.870/0001-65 - APRESENTOU PROPOSTA COMERCIAL - CNAE COMPÁTIVEL - FONTE APTA
MERCADO GODOIS - 10.671.651/0001-67 - APRESENTOU PROPOSTA COMERCIAL - CNAE COMPÁTIVEL - FONTE APTA</t>
    </r>
  </si>
  <si>
    <r>
      <t xml:space="preserve">1. DESCRIÇÃO DO OBJETO: </t>
    </r>
    <r>
      <rPr>
        <sz val="10"/>
        <rFont val="Times New Roman"/>
        <family val="1"/>
      </rPr>
      <t>CONTRATAÇÃO DE EMPRESA PARA FORNECIMENTO DE CESTAS BASICAS PARA ATENDER AO PROGRAMA BENEFICIO EVENTUAL NO MUNICÍPIO DE RODEIO BONITO – RS.</t>
    </r>
  </si>
  <si>
    <r>
      <t>6. VALOR TOTAL DA CONTRATAÇÃO:</t>
    </r>
    <r>
      <rPr>
        <sz val="10"/>
        <color theme="1"/>
        <rFont val="Times New Roman"/>
        <family val="1"/>
      </rPr>
      <t xml:space="preserve"> R$ 45.330,00 (quarenta e cinco mil trezentos e trinta reais)</t>
    </r>
  </si>
  <si>
    <r>
      <t xml:space="preserve">SELEÇÃO DAS PROPOSTAS
</t>
    </r>
    <r>
      <rPr>
        <b/>
        <sz val="12"/>
        <color theme="1"/>
        <rFont val="Times New Roman"/>
        <family val="1"/>
      </rPr>
      <t>Contratações Diretas</t>
    </r>
    <r>
      <rPr>
        <b/>
        <u/>
        <sz val="12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Ref. DFD 48/2025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</si>
</sst>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&quot; &quot;#,##0.00;[Red]&quot;-&quot;[$R$-416]&quot; &quot;#,##0.00"/>
    <numFmt numFmtId="165" formatCode="&quot;R$&quot;\ #,##0.00"/>
    <numFmt numFmtId="166" formatCode="[$R$-416]\ #,##0.00;[Red][$R$-416]\ #,##0.00"/>
  </numFmts>
  <fonts count="36">
    <font>
      <sz val="10"/>
      <color theme="1"/>
      <name val="Liberation Sans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sz val="12"/>
      <color theme="1"/>
      <name val="Liberation Serif"/>
    </font>
    <font>
      <sz val="10"/>
      <color theme="1"/>
      <name val="Liberation Serif"/>
    </font>
    <font>
      <sz val="8"/>
      <color theme="1"/>
      <name val="Liberation Serif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2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Liberation Serif"/>
    </font>
    <font>
      <b/>
      <sz val="12"/>
      <color theme="1"/>
      <name val="Times New Roman"/>
      <family val="1"/>
    </font>
    <font>
      <b/>
      <sz val="8"/>
      <name val="Times New Roman"/>
      <family val="1"/>
    </font>
    <font>
      <b/>
      <sz val="10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BDBDBD"/>
        <bgColor rgb="FFBDBDBD"/>
      </patternFill>
    </fill>
    <fill>
      <patternFill patternType="solid">
        <fgColor theme="0" tint="-0.249977111117893"/>
        <bgColor rgb="FFBDBDBD"/>
      </patternFill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9" fontId="2" fillId="0" borderId="0" applyFont="0" applyFill="0" applyBorder="0" applyAlignment="0" applyProtection="0"/>
    <xf numFmtId="0" fontId="4" fillId="0" borderId="0"/>
    <xf numFmtId="0" fontId="5" fillId="2" borderId="0"/>
    <xf numFmtId="0" fontId="5" fillId="3" borderId="0"/>
    <xf numFmtId="0" fontId="4" fillId="4" borderId="0"/>
    <xf numFmtId="0" fontId="6" fillId="5" borderId="0"/>
    <xf numFmtId="0" fontId="3" fillId="0" borderId="0" applyNumberFormat="0" applyFont="0" applyFill="0" applyBorder="0" applyAlignment="0" applyProtection="0"/>
    <xf numFmtId="0" fontId="5" fillId="6" borderId="0"/>
    <xf numFmtId="0" fontId="7" fillId="0" borderId="0"/>
    <xf numFmtId="0" fontId="8" fillId="7" borderId="0"/>
    <xf numFmtId="0" fontId="9" fillId="0" borderId="0"/>
    <xf numFmtId="0" fontId="10" fillId="0" borderId="0"/>
    <xf numFmtId="0" fontId="11" fillId="0" borderId="0"/>
    <xf numFmtId="0" fontId="12" fillId="0" borderId="0"/>
    <xf numFmtId="0" fontId="13" fillId="8" borderId="0"/>
    <xf numFmtId="0" fontId="14" fillId="8" borderId="1"/>
    <xf numFmtId="0" fontId="15" fillId="0" borderId="0"/>
    <xf numFmtId="0" fontId="3" fillId="0" borderId="0"/>
    <xf numFmtId="0" fontId="3" fillId="0" borderId="0"/>
    <xf numFmtId="0" fontId="6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16" fillId="0" borderId="0" xfId="0" applyFont="1"/>
    <xf numFmtId="0" fontId="17" fillId="0" borderId="0" xfId="0" applyFont="1" applyAlignment="1" applyProtection="1">
      <alignment vertical="center" wrapText="1"/>
      <protection locked="0"/>
    </xf>
    <xf numFmtId="0" fontId="18" fillId="0" borderId="0" xfId="0" applyFont="1"/>
    <xf numFmtId="165" fontId="17" fillId="0" borderId="0" xfId="0" applyNumberFormat="1" applyFont="1" applyAlignment="1" applyProtection="1">
      <alignment vertical="center" wrapText="1"/>
      <protection locked="0"/>
    </xf>
    <xf numFmtId="0" fontId="22" fillId="9" borderId="4" xfId="0" applyFont="1" applyFill="1" applyBorder="1" applyAlignment="1">
      <alignment horizontal="center" vertical="center" wrapText="1"/>
    </xf>
    <xf numFmtId="165" fontId="23" fillId="9" borderId="4" xfId="0" applyNumberFormat="1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justify" vertical="center" wrapText="1"/>
    </xf>
    <xf numFmtId="4" fontId="23" fillId="0" borderId="4" xfId="0" applyNumberFormat="1" applyFont="1" applyBorder="1" applyAlignment="1">
      <alignment horizontal="center" vertical="center" wrapText="1"/>
    </xf>
    <xf numFmtId="164" fontId="23" fillId="0" borderId="4" xfId="0" applyNumberFormat="1" applyFont="1" applyBorder="1" applyAlignment="1">
      <alignment horizontal="center" vertical="center" wrapText="1"/>
    </xf>
    <xf numFmtId="9" fontId="23" fillId="0" borderId="4" xfId="1" applyFont="1" applyBorder="1" applyAlignment="1" applyProtection="1">
      <alignment horizontal="center" vertical="center" wrapText="1"/>
    </xf>
    <xf numFmtId="165" fontId="23" fillId="0" borderId="4" xfId="0" applyNumberFormat="1" applyFont="1" applyBorder="1" applyAlignment="1">
      <alignment horizontal="center" vertical="center" wrapText="1"/>
    </xf>
    <xf numFmtId="164" fontId="23" fillId="0" borderId="3" xfId="0" applyNumberFormat="1" applyFont="1" applyBorder="1" applyAlignment="1">
      <alignment horizontal="center" vertical="center" wrapText="1"/>
    </xf>
    <xf numFmtId="0" fontId="21" fillId="0" borderId="0" xfId="0" applyFont="1" applyAlignment="1" applyProtection="1">
      <alignment vertical="center" wrapText="1"/>
      <protection locked="0"/>
    </xf>
    <xf numFmtId="165" fontId="21" fillId="0" borderId="0" xfId="0" applyNumberFormat="1" applyFont="1" applyAlignment="1" applyProtection="1">
      <alignment vertical="center" wrapText="1"/>
      <protection locked="0"/>
    </xf>
    <xf numFmtId="166" fontId="18" fillId="0" borderId="0" xfId="0" applyNumberFormat="1" applyFont="1"/>
    <xf numFmtId="166" fontId="17" fillId="0" borderId="0" xfId="0" applyNumberFormat="1" applyFont="1" applyAlignment="1" applyProtection="1">
      <alignment vertical="center" wrapText="1"/>
      <protection locked="0"/>
    </xf>
    <xf numFmtId="166" fontId="21" fillId="0" borderId="0" xfId="0" applyNumberFormat="1" applyFont="1" applyAlignment="1" applyProtection="1">
      <alignment vertical="center" wrapText="1"/>
      <protection locked="0"/>
    </xf>
    <xf numFmtId="0" fontId="29" fillId="0" borderId="0" xfId="0" applyFont="1" applyAlignment="1" applyProtection="1">
      <alignment vertical="center" wrapText="1"/>
      <protection locked="0"/>
    </xf>
    <xf numFmtId="0" fontId="22" fillId="9" borderId="20" xfId="0" applyFont="1" applyFill="1" applyBorder="1" applyAlignment="1">
      <alignment horizontal="center" vertical="center" wrapText="1"/>
    </xf>
    <xf numFmtId="165" fontId="22" fillId="9" borderId="20" xfId="0" applyNumberFormat="1" applyFont="1" applyFill="1" applyBorder="1" applyAlignment="1">
      <alignment horizontal="center" vertical="center" wrapText="1"/>
    </xf>
    <xf numFmtId="0" fontId="22" fillId="9" borderId="21" xfId="0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165" fontId="23" fillId="0" borderId="6" xfId="0" applyNumberFormat="1" applyFont="1" applyBorder="1" applyAlignment="1">
      <alignment horizontal="center" vertical="center" wrapText="1"/>
    </xf>
    <xf numFmtId="164" fontId="23" fillId="0" borderId="6" xfId="0" applyNumberFormat="1" applyFont="1" applyBorder="1" applyAlignment="1">
      <alignment horizontal="center" vertical="center" wrapText="1"/>
    </xf>
    <xf numFmtId="0" fontId="23" fillId="0" borderId="6" xfId="0" applyFont="1" applyBorder="1" applyAlignment="1">
      <alignment horizontal="justify" vertical="center" wrapText="1"/>
    </xf>
    <xf numFmtId="0" fontId="0" fillId="0" borderId="0" xfId="0" applyAlignment="1">
      <alignment horizontal="justify"/>
    </xf>
    <xf numFmtId="0" fontId="28" fillId="0" borderId="12" xfId="0" applyFont="1" applyBorder="1" applyAlignment="1" applyProtection="1">
      <alignment horizontal="justify" vertical="center" wrapText="1"/>
      <protection locked="0"/>
    </xf>
    <xf numFmtId="0" fontId="22" fillId="10" borderId="20" xfId="0" applyFont="1" applyFill="1" applyBorder="1" applyAlignment="1">
      <alignment horizontal="center" vertical="center" wrapText="1"/>
    </xf>
    <xf numFmtId="0" fontId="35" fillId="0" borderId="24" xfId="0" applyFont="1" applyBorder="1" applyAlignment="1">
      <alignment horizontal="justify" vertical="center" wrapText="1"/>
    </xf>
    <xf numFmtId="0" fontId="19" fillId="0" borderId="0" xfId="0" applyFont="1" applyAlignment="1">
      <alignment horizontal="center" vertical="center" wrapText="1"/>
    </xf>
    <xf numFmtId="0" fontId="25" fillId="0" borderId="6" xfId="0" applyFont="1" applyBorder="1" applyAlignment="1" applyProtection="1">
      <alignment horizontal="justify" vertical="center" wrapText="1"/>
      <protection locked="0"/>
    </xf>
    <xf numFmtId="0" fontId="25" fillId="0" borderId="7" xfId="0" applyFont="1" applyBorder="1" applyAlignment="1" applyProtection="1">
      <alignment horizontal="justify" vertical="center" wrapText="1"/>
      <protection locked="0"/>
    </xf>
    <xf numFmtId="0" fontId="26" fillId="0" borderId="6" xfId="0" applyFont="1" applyBorder="1" applyAlignment="1" applyProtection="1">
      <alignment horizontal="justify" vertical="center" wrapText="1"/>
      <protection locked="0"/>
    </xf>
    <xf numFmtId="0" fontId="20" fillId="0" borderId="9" xfId="0" applyFont="1" applyBorder="1" applyAlignment="1">
      <alignment horizontal="justify" vertical="center"/>
    </xf>
    <xf numFmtId="0" fontId="20" fillId="0" borderId="10" xfId="0" applyFont="1" applyBorder="1" applyAlignment="1">
      <alignment horizontal="justify" vertical="center"/>
    </xf>
    <xf numFmtId="164" fontId="25" fillId="0" borderId="10" xfId="0" applyNumberFormat="1" applyFont="1" applyBorder="1" applyAlignment="1" applyProtection="1">
      <alignment horizontal="justify" vertical="center"/>
      <protection locked="0"/>
    </xf>
    <xf numFmtId="0" fontId="25" fillId="0" borderId="10" xfId="0" applyFont="1" applyBorder="1" applyAlignment="1" applyProtection="1">
      <alignment horizontal="justify" vertical="center" wrapText="1"/>
      <protection locked="0"/>
    </xf>
    <xf numFmtId="0" fontId="25" fillId="0" borderId="11" xfId="0" applyFont="1" applyBorder="1" applyAlignment="1" applyProtection="1">
      <alignment horizontal="justify" vertical="center" wrapText="1"/>
      <protection locked="0"/>
    </xf>
    <xf numFmtId="0" fontId="25" fillId="0" borderId="12" xfId="0" applyFont="1" applyBorder="1" applyAlignment="1" applyProtection="1">
      <alignment horizontal="justify" vertical="center" wrapText="1"/>
      <protection locked="0"/>
    </xf>
    <xf numFmtId="0" fontId="25" fillId="0" borderId="13" xfId="0" applyFont="1" applyBorder="1" applyAlignment="1" applyProtection="1">
      <alignment horizontal="justify" vertical="center" wrapText="1"/>
      <protection locked="0"/>
    </xf>
    <xf numFmtId="0" fontId="26" fillId="0" borderId="13" xfId="0" applyFont="1" applyBorder="1" applyAlignment="1" applyProtection="1">
      <alignment horizontal="justify" vertical="center" wrapText="1"/>
      <protection locked="0"/>
    </xf>
    <xf numFmtId="0" fontId="26" fillId="0" borderId="14" xfId="0" applyFont="1" applyBorder="1" applyAlignment="1" applyProtection="1">
      <alignment horizontal="justify" vertical="center" wrapText="1"/>
      <protection locked="0"/>
    </xf>
    <xf numFmtId="0" fontId="28" fillId="0" borderId="15" xfId="0" applyFont="1" applyBorder="1" applyAlignment="1" applyProtection="1">
      <alignment horizontal="justify" vertical="center" wrapText="1"/>
      <protection locked="0"/>
    </xf>
    <xf numFmtId="0" fontId="28" fillId="0" borderId="0" xfId="0" applyFont="1" applyAlignment="1" applyProtection="1">
      <alignment horizontal="justify" vertical="center" wrapText="1"/>
      <protection locked="0"/>
    </xf>
    <xf numFmtId="0" fontId="33" fillId="0" borderId="0" xfId="0" applyFont="1" applyAlignment="1" applyProtection="1">
      <alignment horizontal="justify" vertical="center" wrapText="1"/>
      <protection locked="0"/>
    </xf>
    <xf numFmtId="0" fontId="32" fillId="0" borderId="0" xfId="0" applyFont="1" applyAlignment="1" applyProtection="1">
      <alignment horizontal="justify" vertical="center" wrapText="1"/>
      <protection locked="0"/>
    </xf>
    <xf numFmtId="0" fontId="32" fillId="0" borderId="16" xfId="0" applyFont="1" applyBorder="1" applyAlignment="1" applyProtection="1">
      <alignment horizontal="justify" vertical="center" wrapText="1"/>
      <protection locked="0"/>
    </xf>
    <xf numFmtId="0" fontId="32" fillId="0" borderId="13" xfId="0" applyFont="1" applyBorder="1" applyAlignment="1" applyProtection="1">
      <alignment horizontal="justify" vertical="center" wrapText="1"/>
      <protection locked="0"/>
    </xf>
    <xf numFmtId="0" fontId="32" fillId="0" borderId="14" xfId="0" applyFont="1" applyBorder="1" applyAlignment="1" applyProtection="1">
      <alignment horizontal="justify" vertical="center" wrapText="1"/>
      <protection locked="0"/>
    </xf>
    <xf numFmtId="0" fontId="25" fillId="0" borderId="17" xfId="0" applyFont="1" applyBorder="1" applyAlignment="1" applyProtection="1">
      <alignment horizontal="justify" vertical="center" wrapText="1"/>
      <protection locked="0"/>
    </xf>
    <xf numFmtId="0" fontId="25" fillId="0" borderId="18" xfId="0" applyFont="1" applyBorder="1" applyAlignment="1" applyProtection="1">
      <alignment horizontal="justify" vertical="center" wrapText="1"/>
      <protection locked="0"/>
    </xf>
    <xf numFmtId="0" fontId="25" fillId="0" borderId="19" xfId="0" applyFont="1" applyBorder="1" applyAlignment="1" applyProtection="1">
      <alignment horizontal="justify" vertical="center" wrapText="1"/>
      <protection locked="0"/>
    </xf>
    <xf numFmtId="0" fontId="25" fillId="0" borderId="12" xfId="0" applyFont="1" applyBorder="1" applyAlignment="1" applyProtection="1">
      <alignment horizontal="right" vertical="top" wrapText="1"/>
      <protection locked="0"/>
    </xf>
    <xf numFmtId="0" fontId="25" fillId="0" borderId="13" xfId="0" applyFont="1" applyBorder="1" applyAlignment="1" applyProtection="1">
      <alignment horizontal="right" vertical="top" wrapText="1"/>
      <protection locked="0"/>
    </xf>
    <xf numFmtId="0" fontId="25" fillId="0" borderId="13" xfId="0" applyFont="1" applyBorder="1" applyAlignment="1" applyProtection="1">
      <alignment horizontal="justify" vertical="top" wrapText="1"/>
      <protection locked="0"/>
    </xf>
    <xf numFmtId="0" fontId="25" fillId="0" borderId="14" xfId="0" applyFont="1" applyBorder="1" applyAlignment="1" applyProtection="1">
      <alignment horizontal="justify" vertical="top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2" fillId="9" borderId="4" xfId="0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horizontal="center" vertical="center" wrapText="1"/>
    </xf>
    <xf numFmtId="165" fontId="22" fillId="9" borderId="23" xfId="0" applyNumberFormat="1" applyFont="1" applyFill="1" applyBorder="1" applyAlignment="1">
      <alignment horizontal="center" vertical="center" wrapText="1"/>
    </xf>
    <xf numFmtId="165" fontId="22" fillId="9" borderId="5" xfId="0" applyNumberFormat="1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center" vertical="center" wrapText="1"/>
    </xf>
    <xf numFmtId="0" fontId="22" fillId="9" borderId="3" xfId="0" applyFont="1" applyFill="1" applyBorder="1" applyAlignment="1">
      <alignment horizontal="center" vertical="center" wrapText="1"/>
    </xf>
    <xf numFmtId="0" fontId="21" fillId="0" borderId="8" xfId="0" applyFont="1" applyBorder="1" applyAlignment="1" applyProtection="1">
      <alignment horizontal="justify" vertical="center" wrapText="1"/>
      <protection locked="0"/>
    </xf>
    <xf numFmtId="0" fontId="25" fillId="0" borderId="15" xfId="0" applyFont="1" applyBorder="1" applyAlignment="1" applyProtection="1">
      <alignment horizontal="right" vertical="top" wrapText="1"/>
      <protection locked="0"/>
    </xf>
    <xf numFmtId="0" fontId="25" fillId="0" borderId="0" xfId="0" applyFont="1" applyAlignment="1" applyProtection="1">
      <alignment horizontal="right" vertical="top" wrapText="1"/>
      <protection locked="0"/>
    </xf>
    <xf numFmtId="0" fontId="25" fillId="0" borderId="0" xfId="0" applyFont="1" applyAlignment="1" applyProtection="1">
      <alignment horizontal="justify" vertical="top" wrapText="1"/>
      <protection locked="0"/>
    </xf>
    <xf numFmtId="0" fontId="25" fillId="0" borderId="16" xfId="0" applyFont="1" applyBorder="1" applyAlignment="1" applyProtection="1">
      <alignment horizontal="justify" vertical="top" wrapText="1"/>
      <protection locked="0"/>
    </xf>
    <xf numFmtId="0" fontId="24" fillId="9" borderId="22" xfId="0" applyFont="1" applyFill="1" applyBorder="1" applyAlignment="1">
      <alignment horizontal="center" vertical="center" wrapText="1"/>
    </xf>
    <xf numFmtId="0" fontId="24" fillId="9" borderId="5" xfId="0" applyFont="1" applyFill="1" applyBorder="1" applyAlignment="1">
      <alignment horizontal="center" vertical="center" wrapText="1"/>
    </xf>
    <xf numFmtId="0" fontId="23" fillId="9" borderId="22" xfId="0" applyFont="1" applyFill="1" applyBorder="1" applyAlignment="1">
      <alignment horizontal="center" vertical="center" wrapText="1"/>
    </xf>
    <xf numFmtId="0" fontId="23" fillId="9" borderId="5" xfId="0" applyFont="1" applyFill="1" applyBorder="1" applyAlignment="1">
      <alignment horizontal="center" vertical="center" wrapText="1"/>
    </xf>
    <xf numFmtId="0" fontId="23" fillId="9" borderId="4" xfId="0" applyFont="1" applyFill="1" applyBorder="1" applyAlignment="1">
      <alignment horizontal="center" vertical="center" wrapText="1"/>
    </xf>
    <xf numFmtId="0" fontId="26" fillId="0" borderId="9" xfId="0" applyFont="1" applyBorder="1" applyAlignment="1" applyProtection="1">
      <alignment horizontal="justify" vertical="center" wrapText="1"/>
      <protection locked="0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0" fontId="26" fillId="0" borderId="11" xfId="0" applyFont="1" applyBorder="1" applyAlignment="1" applyProtection="1">
      <alignment horizontal="justify" vertical="center" wrapText="1"/>
      <protection locked="0"/>
    </xf>
    <xf numFmtId="0" fontId="26" fillId="0" borderId="9" xfId="0" applyFont="1" applyBorder="1" applyAlignment="1" applyProtection="1">
      <alignment horizontal="left" vertical="center" wrapText="1"/>
      <protection locked="0"/>
    </xf>
    <xf numFmtId="0" fontId="26" fillId="0" borderId="10" xfId="0" applyFont="1" applyBorder="1" applyAlignment="1" applyProtection="1">
      <alignment horizontal="left" vertical="center" wrapText="1"/>
      <protection locked="0"/>
    </xf>
    <xf numFmtId="0" fontId="26" fillId="0" borderId="11" xfId="0" applyFont="1" applyBorder="1" applyAlignment="1" applyProtection="1">
      <alignment horizontal="left" vertical="center" wrapText="1"/>
      <protection locked="0"/>
    </xf>
    <xf numFmtId="0" fontId="26" fillId="0" borderId="17" xfId="0" applyFont="1" applyBorder="1" applyAlignment="1" applyProtection="1">
      <alignment horizontal="justify" vertical="center" wrapText="1"/>
      <protection locked="0"/>
    </xf>
    <xf numFmtId="0" fontId="26" fillId="0" borderId="13" xfId="0" applyFont="1" applyBorder="1" applyAlignment="1" applyProtection="1">
      <alignment horizontal="left" vertical="center" wrapText="1"/>
      <protection locked="0"/>
    </xf>
    <xf numFmtId="0" fontId="26" fillId="0" borderId="14" xfId="0" applyFont="1" applyBorder="1" applyAlignment="1" applyProtection="1">
      <alignment horizontal="left" vertical="center" wrapText="1"/>
      <protection locked="0"/>
    </xf>
    <xf numFmtId="164" fontId="31" fillId="11" borderId="10" xfId="0" applyNumberFormat="1" applyFont="1" applyFill="1" applyBorder="1" applyAlignment="1" applyProtection="1">
      <alignment horizontal="left" vertical="center"/>
      <protection locked="0"/>
    </xf>
    <xf numFmtId="0" fontId="22" fillId="11" borderId="9" xfId="0" applyFont="1" applyFill="1" applyBorder="1" applyAlignment="1">
      <alignment horizontal="right" vertical="center"/>
    </xf>
    <xf numFmtId="0" fontId="22" fillId="11" borderId="10" xfId="0" applyFont="1" applyFill="1" applyBorder="1" applyAlignment="1">
      <alignment horizontal="right" vertical="center"/>
    </xf>
    <xf numFmtId="0" fontId="20" fillId="0" borderId="9" xfId="0" applyFont="1" applyBorder="1" applyAlignment="1">
      <alignment horizontal="left" vertical="center"/>
    </xf>
    <xf numFmtId="0" fontId="20" fillId="0" borderId="10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</cellXfs>
  <cellStyles count="22">
    <cellStyle name="Accent" xfId="2" xr:uid="{65379B1F-7630-4E33-BBEF-860B5718D7FE}"/>
    <cellStyle name="Accent 1" xfId="3" xr:uid="{9F5C7D29-CDE7-4417-AC77-DB3521607631}"/>
    <cellStyle name="Accent 2" xfId="4" xr:uid="{D322BCFE-6296-4C61-B88D-B5539FFA81C2}"/>
    <cellStyle name="Accent 3" xfId="5" xr:uid="{C327C43B-5C39-4C0C-8670-11A29AAA0ACF}"/>
    <cellStyle name="Bad" xfId="6" xr:uid="{70E31B84-B174-4DAD-8D3C-E91EE36D9803}"/>
    <cellStyle name="Default" xfId="7" xr:uid="{D51DD48B-F20B-4630-A090-CFA5672464FD}"/>
    <cellStyle name="Error" xfId="8" xr:uid="{DBED9472-BF90-4219-B757-6D57C8F0F780}"/>
    <cellStyle name="Footnote" xfId="9" xr:uid="{C949F8E3-EBDE-4106-A791-55C1FC709D4B}"/>
    <cellStyle name="Good" xfId="10" xr:uid="{FF90A9C5-19D3-46D8-8EC3-F7B18D00ED44}"/>
    <cellStyle name="Heading" xfId="11" xr:uid="{84F17572-E133-48CF-B8F5-266CAD4056E8}"/>
    <cellStyle name="Heading 1" xfId="12" xr:uid="{5A768FFB-F82E-4DBD-ABD2-532E8FA52545}"/>
    <cellStyle name="Heading 2" xfId="13" xr:uid="{FA6B18F7-46C4-4775-8CD5-5B4698534C58}"/>
    <cellStyle name="Hyperlink" xfId="14" xr:uid="{B305411D-A634-4D6F-A9B8-0464E3766A79}"/>
    <cellStyle name="Neutral" xfId="15" xr:uid="{7A84D412-1951-4E44-8125-E2D394E7052D}"/>
    <cellStyle name="Normal" xfId="0" builtinId="0" customBuiltin="1"/>
    <cellStyle name="Note" xfId="16" xr:uid="{F8844BF4-4B4E-4AA3-9388-2039A11E8C4E}"/>
    <cellStyle name="Porcentagem" xfId="1" builtinId="5"/>
    <cellStyle name="Porcentagem 2" xfId="21" xr:uid="{5DF0AFB4-88DB-45C9-AC7C-0B2C651FFD72}"/>
    <cellStyle name="Result" xfId="17" xr:uid="{716044C3-6C7B-4E95-A8E5-E6EADAE6DF15}"/>
    <cellStyle name="Status" xfId="18" xr:uid="{056C48DE-AEF8-4F52-B47B-63380C8A73B1}"/>
    <cellStyle name="Text" xfId="19" xr:uid="{2E150429-079A-49E4-9D75-852E0A3AAFF5}"/>
    <cellStyle name="Warning" xfId="20" xr:uid="{A3114055-B935-4F88-917F-D67AF94C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E7859-1DFC-497E-8A6D-C5F453D3F8B3}">
  <sheetPr>
    <pageSetUpPr fitToPage="1"/>
  </sheetPr>
  <dimension ref="A1:O1048457"/>
  <sheetViews>
    <sheetView topLeftCell="A4" zoomScale="120" zoomScaleNormal="120" zoomScaleSheetLayoutView="70" zoomScalePageLayoutView="90" workbookViewId="0">
      <selection activeCell="A2" sqref="A2:N2"/>
    </sheetView>
  </sheetViews>
  <sheetFormatPr defaultColWidth="12.140625" defaultRowHeight="13.9" customHeight="1"/>
  <cols>
    <col min="1" max="1" width="3.85546875" style="2" customWidth="1"/>
    <col min="2" max="2" width="3.7109375" style="2" customWidth="1"/>
    <col min="3" max="3" width="36.28515625" style="2" customWidth="1"/>
    <col min="4" max="4" width="5.42578125" style="2" customWidth="1"/>
    <col min="5" max="5" width="6.85546875" style="2" customWidth="1"/>
    <col min="6" max="9" width="11.85546875" style="2" customWidth="1"/>
    <col min="10" max="10" width="12.5703125" style="2" customWidth="1"/>
    <col min="11" max="11" width="11.28515625" style="2" customWidth="1"/>
    <col min="12" max="12" width="15.28515625" style="2" customWidth="1"/>
    <col min="13" max="13" width="12.28515625" style="4" customWidth="1"/>
    <col min="14" max="15" width="12.140625" style="2" customWidth="1"/>
    <col min="16" max="16384" width="12.140625" style="2"/>
  </cols>
  <sheetData>
    <row r="1" spans="1:15" s="1" customFormat="1" ht="40.5" customHeight="1">
      <c r="A1" s="31" t="s">
        <v>41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5" ht="28.5" customHeight="1">
      <c r="A2" s="32" t="s">
        <v>42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5" ht="48.75" customHeight="1">
      <c r="A3" s="33" t="s">
        <v>33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ht="119.25" customHeight="1">
      <c r="A4" s="44"/>
      <c r="B4" s="45"/>
      <c r="C4" s="46" t="s">
        <v>44</v>
      </c>
      <c r="D4" s="47"/>
      <c r="E4" s="47"/>
      <c r="F4" s="47"/>
      <c r="G4" s="47"/>
      <c r="H4" s="47"/>
      <c r="I4" s="47"/>
      <c r="J4" s="47"/>
      <c r="K4" s="47"/>
      <c r="L4" s="47"/>
      <c r="M4" s="47"/>
      <c r="N4" s="48"/>
    </row>
    <row r="5" spans="1:15" ht="27.75" hidden="1" customHeight="1">
      <c r="A5" s="44"/>
      <c r="B5" s="45"/>
      <c r="C5" s="42" t="s">
        <v>39</v>
      </c>
      <c r="D5" s="49"/>
      <c r="E5" s="49"/>
      <c r="F5" s="49"/>
      <c r="G5" s="49"/>
      <c r="H5" s="49"/>
      <c r="I5" s="49"/>
      <c r="J5" s="49"/>
      <c r="K5" s="49"/>
      <c r="L5" s="49"/>
      <c r="M5" s="49"/>
      <c r="N5" s="50"/>
    </row>
    <row r="6" spans="1:15" ht="18" customHeight="1">
      <c r="A6" s="34" t="s">
        <v>43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</row>
    <row r="7" spans="1:15" ht="53.25" hidden="1" customHeight="1">
      <c r="A7" s="40"/>
      <c r="B7" s="41"/>
      <c r="C7" s="42" t="s">
        <v>19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3"/>
    </row>
    <row r="8" spans="1:15" ht="20.25" customHeight="1">
      <c r="A8" s="35" t="s">
        <v>18</v>
      </c>
      <c r="B8" s="36"/>
      <c r="C8" s="36"/>
      <c r="D8" s="37">
        <f>SUM(N:N)</f>
        <v>50550</v>
      </c>
      <c r="E8" s="37"/>
      <c r="F8" s="37"/>
      <c r="G8" s="38" t="s">
        <v>49</v>
      </c>
      <c r="H8" s="38"/>
      <c r="I8" s="38"/>
      <c r="J8" s="38"/>
      <c r="K8" s="38"/>
      <c r="L8" s="38"/>
      <c r="M8" s="38"/>
      <c r="N8" s="39"/>
    </row>
    <row r="9" spans="1:15" ht="46.5" customHeight="1">
      <c r="A9" s="65" t="s">
        <v>17</v>
      </c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</row>
    <row r="10" spans="1:15" s="3" customFormat="1" ht="18.75" customHeight="1">
      <c r="A10" s="59" t="s">
        <v>0</v>
      </c>
      <c r="B10" s="59" t="s">
        <v>1</v>
      </c>
      <c r="C10" s="59" t="s">
        <v>2</v>
      </c>
      <c r="D10" s="59" t="s">
        <v>3</v>
      </c>
      <c r="E10" s="59" t="s">
        <v>4</v>
      </c>
      <c r="F10" s="5" t="s">
        <v>5</v>
      </c>
      <c r="G10" s="5" t="s">
        <v>6</v>
      </c>
      <c r="H10" s="5" t="s">
        <v>7</v>
      </c>
      <c r="I10" s="5" t="s">
        <v>8</v>
      </c>
      <c r="J10" s="5" t="s">
        <v>9</v>
      </c>
      <c r="K10" s="59" t="s">
        <v>11</v>
      </c>
      <c r="L10" s="59" t="s">
        <v>10</v>
      </c>
      <c r="M10" s="61" t="s">
        <v>15</v>
      </c>
      <c r="N10" s="63" t="s">
        <v>16</v>
      </c>
    </row>
    <row r="11" spans="1:15" s="3" customFormat="1" ht="13.9" customHeight="1">
      <c r="A11" s="60"/>
      <c r="B11" s="60"/>
      <c r="C11" s="60"/>
      <c r="D11" s="60"/>
      <c r="E11" s="60"/>
      <c r="F11" s="74" t="s">
        <v>45</v>
      </c>
      <c r="G11" s="72" t="s">
        <v>46</v>
      </c>
      <c r="H11" s="72" t="s">
        <v>47</v>
      </c>
      <c r="I11" s="72"/>
      <c r="J11" s="70"/>
      <c r="K11" s="60"/>
      <c r="L11" s="60"/>
      <c r="M11" s="62"/>
      <c r="N11" s="64"/>
    </row>
    <row r="12" spans="1:15" s="3" customFormat="1" ht="56.25" customHeight="1">
      <c r="A12" s="60"/>
      <c r="B12" s="60"/>
      <c r="C12" s="60"/>
      <c r="D12" s="60"/>
      <c r="E12" s="60"/>
      <c r="F12" s="74"/>
      <c r="G12" s="73"/>
      <c r="H12" s="73"/>
      <c r="I12" s="73"/>
      <c r="J12" s="71"/>
      <c r="K12" s="60"/>
      <c r="L12" s="60"/>
      <c r="M12" s="6" t="str">
        <f>IF(L13="HOMOGÊNEO","MÉDIA","MEDIANA")</f>
        <v>MÉDIA</v>
      </c>
      <c r="N12" s="64"/>
    </row>
    <row r="13" spans="1:15" s="3" customFormat="1" ht="212.25" customHeight="1">
      <c r="A13" s="7"/>
      <c r="B13" s="7">
        <v>1</v>
      </c>
      <c r="C13" s="8" t="s">
        <v>48</v>
      </c>
      <c r="D13" s="7" t="s">
        <v>3</v>
      </c>
      <c r="E13" s="9">
        <v>300</v>
      </c>
      <c r="F13" s="10">
        <v>151.1</v>
      </c>
      <c r="G13" s="10">
        <v>151.5</v>
      </c>
      <c r="H13" s="10">
        <v>202.9</v>
      </c>
      <c r="I13" s="10"/>
      <c r="J13" s="10"/>
      <c r="K13" s="11">
        <f>_xlfn.STDEV.S(F13:J13)/AVERAGE(F13:J13)</f>
        <v>0.17680679655871182</v>
      </c>
      <c r="L13" s="10" t="str">
        <f>IF((_xlfn.STDEV.S(F13:J13)/AVERAGE(F13:J13))&lt;0.25,"HOMOGÊNEO","HETEROGÊNEO")</f>
        <v>HOMOGÊNEO</v>
      </c>
      <c r="M13" s="12">
        <f>ROUND((IF(M12="MÉDIA",AVERAGE(F13:J13),MEDIAN(F13:J13))),2)</f>
        <v>168.5</v>
      </c>
      <c r="N13" s="13">
        <f>M13*E13</f>
        <v>50550</v>
      </c>
      <c r="O13" s="16"/>
    </row>
    <row r="14" spans="1:15" s="19" customFormat="1" ht="27.75" customHeight="1">
      <c r="A14" s="51" t="s">
        <v>26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3"/>
    </row>
    <row r="15" spans="1:15" s="19" customFormat="1" ht="30" customHeight="1">
      <c r="A15" s="66">
        <v>1</v>
      </c>
      <c r="B15" s="67"/>
      <c r="C15" s="68" t="s">
        <v>32</v>
      </c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9"/>
    </row>
    <row r="16" spans="1:15" s="19" customFormat="1" ht="12.75">
      <c r="A16" s="54"/>
      <c r="B16" s="55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7"/>
    </row>
    <row r="17" spans="1:15" ht="13.5" customHeight="1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  <c r="N17" s="14"/>
    </row>
    <row r="18" spans="1:15" ht="13.9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5"/>
      <c r="N18" s="18"/>
    </row>
    <row r="19" spans="1:15" ht="13.9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5"/>
      <c r="N19" s="14"/>
      <c r="O19" s="17"/>
    </row>
    <row r="20" spans="1:15" ht="13.9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5"/>
      <c r="N20" s="14"/>
      <c r="O20" s="17"/>
    </row>
    <row r="21" spans="1:15" ht="13.9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5"/>
      <c r="N21" s="14"/>
      <c r="O21" s="17"/>
    </row>
    <row r="22" spans="1:15" ht="13.9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5"/>
      <c r="N22" s="14"/>
      <c r="O22" s="17"/>
    </row>
    <row r="23" spans="1:15" ht="13.9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5"/>
      <c r="N23" s="14"/>
      <c r="O23" s="17"/>
    </row>
    <row r="24" spans="1:15" ht="13.9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  <c r="N24" s="14"/>
    </row>
    <row r="25" spans="1:15" ht="13.9" customHeight="1">
      <c r="A25" s="58" t="s">
        <v>40</v>
      </c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</row>
    <row r="26" spans="1:15" ht="13.9" customHeight="1">
      <c r="A26" s="58" t="s">
        <v>14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</row>
    <row r="27" spans="1:15" ht="13.9" customHeight="1">
      <c r="A27" s="58" t="s">
        <v>12</v>
      </c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</row>
    <row r="28" spans="1:15" ht="13.9" customHeight="1">
      <c r="M28" s="2"/>
    </row>
    <row r="29" spans="1:15" ht="13.9" customHeight="1">
      <c r="M29" s="2"/>
    </row>
    <row r="30" spans="1:15" ht="13.9" customHeight="1">
      <c r="M30" s="2"/>
    </row>
    <row r="31" spans="1:15" ht="13.9" customHeight="1">
      <c r="M31" s="2"/>
    </row>
    <row r="32" spans="1:15" ht="13.9" customHeight="1">
      <c r="M32" s="2"/>
    </row>
    <row r="33" spans="13:13" ht="13.9" customHeight="1">
      <c r="M33" s="2"/>
    </row>
    <row r="34" spans="13:13" ht="13.9" customHeight="1">
      <c r="M34" s="2"/>
    </row>
    <row r="35" spans="13:13" ht="13.9" customHeight="1">
      <c r="M35" s="2"/>
    </row>
    <row r="36" spans="13:13" ht="13.9" customHeight="1">
      <c r="M36" s="2"/>
    </row>
    <row r="37" spans="13:13" ht="13.9" customHeight="1">
      <c r="M37" s="2"/>
    </row>
    <row r="38" spans="13:13" ht="13.9" customHeight="1">
      <c r="M38" s="2"/>
    </row>
    <row r="39" spans="13:13" ht="13.9" customHeight="1">
      <c r="M39" s="2"/>
    </row>
    <row r="40" spans="13:13" ht="13.9" customHeight="1">
      <c r="M40" s="2"/>
    </row>
    <row r="41" spans="13:13" ht="13.9" customHeight="1">
      <c r="M41" s="2"/>
    </row>
    <row r="42" spans="13:13" ht="13.9" customHeight="1">
      <c r="M42" s="2"/>
    </row>
    <row r="43" spans="13:13" ht="13.9" customHeight="1">
      <c r="M43" s="2"/>
    </row>
    <row r="44" spans="13:13" ht="13.9" customHeight="1">
      <c r="M44" s="2"/>
    </row>
    <row r="45" spans="13:13" ht="13.9" customHeight="1">
      <c r="M45" s="2"/>
    </row>
    <row r="46" spans="13:13" ht="13.9" customHeight="1">
      <c r="M46" s="2"/>
    </row>
    <row r="47" spans="13:13" ht="13.9" customHeight="1">
      <c r="M47" s="2"/>
    </row>
    <row r="48" spans="13:13" ht="13.9" customHeight="1">
      <c r="M48" s="2"/>
    </row>
    <row r="49" spans="13:13" ht="13.9" customHeight="1">
      <c r="M49" s="2"/>
    </row>
    <row r="50" spans="13:13" ht="13.9" customHeight="1">
      <c r="M50" s="2"/>
    </row>
    <row r="51" spans="13:13" ht="13.9" customHeight="1">
      <c r="M51" s="2"/>
    </row>
    <row r="1048402" ht="12.75" customHeight="1"/>
    <row r="1048403" ht="12.75" customHeight="1"/>
    <row r="1048404" ht="12.75" customHeight="1"/>
    <row r="1048405" ht="12.75" customHeight="1"/>
    <row r="1048406" ht="12.75" customHeight="1"/>
    <row r="1048407" ht="12.75" customHeight="1"/>
    <row r="1048408" ht="12.75" customHeight="1"/>
    <row r="1048409" ht="12.75" customHeight="1"/>
    <row r="1048410" ht="12.75" customHeight="1"/>
    <row r="1048411" ht="12.75" customHeight="1"/>
    <row r="1048412" ht="12.75" customHeight="1"/>
    <row r="1048413" ht="12.75" customHeight="1"/>
    <row r="1048414" ht="12.75" customHeight="1"/>
    <row r="1048415" ht="12.75" customHeight="1"/>
    <row r="1048416" ht="12.75" customHeight="1"/>
    <row r="1048417" ht="12.75" customHeight="1"/>
    <row r="1048418" ht="12.75" customHeight="1"/>
    <row r="1048419" ht="12.75" customHeight="1"/>
    <row r="1048420" ht="12.75" customHeight="1"/>
    <row r="1048421" ht="12.75" customHeight="1"/>
    <row r="1048422" ht="12.75" customHeight="1"/>
    <row r="1048423" ht="12.75" customHeight="1"/>
    <row r="1048424" ht="12.75" customHeight="1"/>
    <row r="1048425" ht="12.75" customHeight="1"/>
    <row r="1048426" ht="12.75" customHeight="1"/>
    <row r="1048427" ht="12.75" customHeight="1"/>
    <row r="1048428" ht="12.75" customHeight="1"/>
    <row r="1048429" ht="12.75" customHeight="1"/>
    <row r="1048430" ht="12.75" customHeight="1"/>
    <row r="1048431" ht="12.75" customHeight="1"/>
    <row r="1048432" ht="12.75" customHeight="1"/>
    <row r="1048433" ht="12.75" customHeight="1"/>
    <row r="1048434" ht="12.75" customHeight="1"/>
    <row r="1048435" ht="12.75" customHeight="1"/>
    <row r="1048436" ht="12.75" customHeight="1"/>
    <row r="1048437" ht="12.75" customHeight="1"/>
    <row r="1048438" ht="12.75" customHeight="1"/>
    <row r="1048439" ht="12.75" customHeight="1"/>
    <row r="1048440" ht="12.75" customHeight="1"/>
    <row r="1048441" ht="12.75" customHeight="1"/>
    <row r="1048442" ht="12.75" customHeight="1"/>
    <row r="1048443" ht="12.75" customHeight="1"/>
    <row r="1048444" ht="12.75" customHeight="1"/>
    <row r="1048445" ht="12.75" customHeight="1"/>
    <row r="1048446" ht="12.75" customHeight="1"/>
    <row r="1048447" ht="12.75" customHeight="1"/>
    <row r="1048448" ht="12.75" customHeight="1"/>
    <row r="1048449" ht="12.75" customHeight="1"/>
    <row r="1048450" ht="12.75" customHeight="1"/>
    <row r="1048451" ht="12.75" customHeight="1"/>
    <row r="1048452" ht="12.75" customHeight="1"/>
    <row r="1048453" ht="12.75" customHeight="1"/>
    <row r="1048454" ht="12.75" customHeight="1"/>
    <row r="1048455" ht="12.75" customHeight="1"/>
    <row r="1048456" ht="12.75" customHeight="1"/>
    <row r="1048457" ht="12.75" customHeight="1"/>
  </sheetData>
  <mergeCells count="36">
    <mergeCell ref="A27:N27"/>
    <mergeCell ref="A25:N25"/>
    <mergeCell ref="A15:B15"/>
    <mergeCell ref="C15:N15"/>
    <mergeCell ref="J11:J12"/>
    <mergeCell ref="I11:I12"/>
    <mergeCell ref="H11:H12"/>
    <mergeCell ref="G11:G12"/>
    <mergeCell ref="F11:F12"/>
    <mergeCell ref="A9:N9"/>
    <mergeCell ref="A10:A12"/>
    <mergeCell ref="B10:B12"/>
    <mergeCell ref="C10:C12"/>
    <mergeCell ref="D10:D12"/>
    <mergeCell ref="K10:K12"/>
    <mergeCell ref="A14:N14"/>
    <mergeCell ref="A16:B16"/>
    <mergeCell ref="C16:N16"/>
    <mergeCell ref="A26:N26"/>
    <mergeCell ref="E10:E12"/>
    <mergeCell ref="L10:L12"/>
    <mergeCell ref="M10:M11"/>
    <mergeCell ref="N10:N12"/>
    <mergeCell ref="A1:N1"/>
    <mergeCell ref="A2:N2"/>
    <mergeCell ref="A3:N3"/>
    <mergeCell ref="A6:N6"/>
    <mergeCell ref="A8:C8"/>
    <mergeCell ref="D8:F8"/>
    <mergeCell ref="G8:N8"/>
    <mergeCell ref="A7:B7"/>
    <mergeCell ref="C7:N7"/>
    <mergeCell ref="A5:B5"/>
    <mergeCell ref="A4:B4"/>
    <mergeCell ref="C4:N4"/>
    <mergeCell ref="C5:N5"/>
  </mergeCells>
  <pageMargins left="0.23622047244094491" right="0.23622047244094491" top="1.45" bottom="0.39370078740157483" header="0.35433070866141736" footer="7.874015748031496E-2"/>
  <pageSetup paperSize="9" scale="60" fitToHeight="0" pageOrder="overThenDown" orientation="portrait" useFirstPageNumber="1" r:id="rId1"/>
  <headerFooter alignWithMargins="0">
    <oddHeader xml:space="preserve">&amp;C&amp;G
&amp;11ESTADO RIO GRANDE DO SUL&amp;10
&amp;16MUNICÍPIO RODEIO BONITO&amp;10
</oddHeader>
    <oddFooter>&amp;CPágina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9C223-8236-443D-9D81-525647D82F46}">
  <dimension ref="A1:M1048396"/>
  <sheetViews>
    <sheetView tabSelected="1" zoomScale="120" zoomScaleNormal="120" zoomScaleSheetLayoutView="70" workbookViewId="0">
      <selection sqref="A1:H1"/>
    </sheetView>
  </sheetViews>
  <sheetFormatPr defaultColWidth="12.140625" defaultRowHeight="13.9" customHeight="1"/>
  <cols>
    <col min="1" max="1" width="7.5703125" style="2" customWidth="1"/>
    <col min="2" max="2" width="8" style="2" customWidth="1"/>
    <col min="3" max="3" width="43.7109375" style="2" customWidth="1"/>
    <col min="4" max="4" width="5.42578125" style="2" customWidth="1"/>
    <col min="5" max="5" width="6.85546875" style="2" customWidth="1"/>
    <col min="6" max="6" width="11.140625" style="2" customWidth="1"/>
    <col min="7" max="7" width="12.5703125" style="2" customWidth="1"/>
    <col min="8" max="8" width="20.28515625" style="2" customWidth="1"/>
    <col min="9" max="9" width="11.85546875" style="2" customWidth="1"/>
    <col min="10" max="10" width="12.5703125" style="2" customWidth="1"/>
    <col min="11" max="11" width="11.28515625" style="2" customWidth="1"/>
    <col min="12" max="12" width="15.28515625" style="2" customWidth="1"/>
    <col min="13" max="13" width="12.28515625" style="4" customWidth="1"/>
    <col min="14" max="15" width="12.140625" style="2" customWidth="1"/>
    <col min="16" max="16384" width="12.140625" style="2"/>
  </cols>
  <sheetData>
    <row r="1" spans="1:13" ht="58.5" customHeight="1">
      <c r="A1" s="31" t="s">
        <v>53</v>
      </c>
      <c r="B1" s="31"/>
      <c r="C1" s="31"/>
      <c r="D1" s="31"/>
      <c r="E1" s="31"/>
      <c r="F1" s="31"/>
      <c r="G1" s="31"/>
      <c r="H1" s="31"/>
      <c r="M1" s="2"/>
    </row>
    <row r="2" spans="1:13" ht="28.5" customHeight="1">
      <c r="A2" s="75" t="s">
        <v>51</v>
      </c>
      <c r="B2" s="76"/>
      <c r="C2" s="76"/>
      <c r="D2" s="76"/>
      <c r="E2" s="76"/>
      <c r="F2" s="76"/>
      <c r="G2" s="76"/>
      <c r="H2" s="77"/>
      <c r="M2" s="2"/>
    </row>
    <row r="3" spans="1:13" ht="29.25" customHeight="1">
      <c r="A3" s="75" t="s">
        <v>23</v>
      </c>
      <c r="B3" s="76"/>
      <c r="C3" s="76"/>
      <c r="D3" s="76"/>
      <c r="E3" s="76"/>
      <c r="F3" s="76"/>
      <c r="G3" s="76"/>
      <c r="H3" s="77"/>
      <c r="M3" s="2"/>
    </row>
    <row r="4" spans="1:13" ht="21" customHeight="1">
      <c r="A4" s="78" t="s">
        <v>24</v>
      </c>
      <c r="B4" s="79"/>
      <c r="C4" s="79"/>
      <c r="D4" s="79"/>
      <c r="E4" s="79"/>
      <c r="F4" s="79"/>
      <c r="G4" s="79"/>
      <c r="H4" s="80"/>
      <c r="M4" s="2"/>
    </row>
    <row r="5" spans="1:13" ht="16.5" customHeight="1">
      <c r="A5" s="81" t="s">
        <v>27</v>
      </c>
      <c r="B5" s="52"/>
      <c r="C5" s="52"/>
      <c r="D5" s="52"/>
      <c r="E5" s="52"/>
      <c r="F5" s="52"/>
      <c r="G5" s="52"/>
      <c r="H5" s="53"/>
      <c r="M5" s="2"/>
    </row>
    <row r="6" spans="1:13" ht="122.25" customHeight="1">
      <c r="A6" s="28"/>
      <c r="B6" s="82" t="s">
        <v>50</v>
      </c>
      <c r="C6" s="82"/>
      <c r="D6" s="82"/>
      <c r="E6" s="82"/>
      <c r="F6" s="82"/>
      <c r="G6" s="82"/>
      <c r="H6" s="83"/>
      <c r="M6" s="2"/>
    </row>
    <row r="7" spans="1:13" ht="21" customHeight="1">
      <c r="A7" s="78" t="s">
        <v>25</v>
      </c>
      <c r="B7" s="79"/>
      <c r="C7" s="79"/>
      <c r="D7" s="79"/>
      <c r="E7" s="79"/>
      <c r="F7" s="79"/>
      <c r="G7" s="79"/>
      <c r="H7" s="80"/>
      <c r="M7" s="2"/>
    </row>
    <row r="8" spans="1:13" ht="13.9" customHeight="1" thickBot="1">
      <c r="A8" s="20" t="s">
        <v>20</v>
      </c>
      <c r="B8" s="20" t="s">
        <v>21</v>
      </c>
      <c r="C8" s="20" t="s">
        <v>2</v>
      </c>
      <c r="D8" s="20" t="s">
        <v>3</v>
      </c>
      <c r="E8" s="29" t="s">
        <v>4</v>
      </c>
      <c r="F8" s="21" t="s">
        <v>15</v>
      </c>
      <c r="G8" s="22" t="s">
        <v>16</v>
      </c>
      <c r="H8" s="22" t="s">
        <v>22</v>
      </c>
      <c r="M8" s="2"/>
    </row>
    <row r="9" spans="1:13" ht="270.75" thickBot="1">
      <c r="A9" s="23">
        <v>1</v>
      </c>
      <c r="B9" s="23">
        <f>'Memória de Cálculo'!B13</f>
        <v>1</v>
      </c>
      <c r="C9" s="30" t="s">
        <v>48</v>
      </c>
      <c r="D9" s="23" t="str">
        <f>'Memória de Cálculo'!D13</f>
        <v>UND</v>
      </c>
      <c r="E9" s="23">
        <f>'Memória de Cálculo'!E13</f>
        <v>300</v>
      </c>
      <c r="F9" s="24">
        <f>'Memória de Cálculo'!F13</f>
        <v>151.1</v>
      </c>
      <c r="G9" s="25">
        <f t="shared" ref="G9" si="0">E9*F9</f>
        <v>45330</v>
      </c>
      <c r="H9" s="25" t="s">
        <v>45</v>
      </c>
      <c r="I9" s="17"/>
      <c r="M9" s="2"/>
    </row>
    <row r="10" spans="1:13" ht="13.9" customHeight="1">
      <c r="A10" s="85" t="s">
        <v>28</v>
      </c>
      <c r="B10" s="86"/>
      <c r="C10" s="86"/>
      <c r="D10" s="86"/>
      <c r="E10" s="86"/>
      <c r="F10" s="86"/>
      <c r="G10" s="84">
        <f>SUM(G9:G9)</f>
        <v>45330</v>
      </c>
      <c r="H10" s="84"/>
    </row>
    <row r="11" spans="1:13" ht="24.75" customHeight="1">
      <c r="A11" s="87" t="s">
        <v>52</v>
      </c>
      <c r="B11" s="88"/>
      <c r="C11" s="88"/>
      <c r="D11" s="88"/>
      <c r="E11" s="88"/>
      <c r="F11" s="88"/>
      <c r="G11" s="88"/>
      <c r="H11" s="89"/>
      <c r="M11" s="2"/>
    </row>
    <row r="12" spans="1:13" ht="13.9" customHeight="1">
      <c r="A12"/>
      <c r="B12"/>
      <c r="C12" s="27"/>
      <c r="D12"/>
      <c r="E12"/>
      <c r="F12"/>
      <c r="G12"/>
      <c r="H12"/>
    </row>
    <row r="13" spans="1:13" ht="13.9" customHeight="1">
      <c r="A13"/>
      <c r="B13"/>
      <c r="C13"/>
      <c r="D13"/>
      <c r="E13"/>
      <c r="F13"/>
      <c r="G13"/>
      <c r="H13"/>
    </row>
    <row r="14" spans="1:13" ht="13.9" customHeight="1">
      <c r="A14"/>
      <c r="B14"/>
      <c r="C14"/>
      <c r="D14"/>
      <c r="E14"/>
      <c r="F14"/>
      <c r="G14"/>
      <c r="H14"/>
    </row>
    <row r="15" spans="1:13" ht="13.9" customHeight="1">
      <c r="A15"/>
      <c r="B15"/>
      <c r="C15"/>
      <c r="D15"/>
      <c r="E15"/>
      <c r="F15"/>
      <c r="G15"/>
      <c r="H15"/>
    </row>
    <row r="16" spans="1:13" ht="13.9" customHeight="1">
      <c r="A16"/>
      <c r="B16"/>
      <c r="C16"/>
      <c r="D16"/>
      <c r="E16"/>
      <c r="F16"/>
      <c r="G16"/>
      <c r="H16"/>
    </row>
    <row r="17" spans="1:8" ht="13.9" customHeight="1">
      <c r="A17"/>
      <c r="B17"/>
      <c r="C17"/>
      <c r="D17"/>
      <c r="E17"/>
      <c r="F17"/>
      <c r="G17"/>
      <c r="H17"/>
    </row>
    <row r="18" spans="1:8" ht="13.9" customHeight="1">
      <c r="A18"/>
      <c r="B18"/>
      <c r="C18"/>
      <c r="D18"/>
      <c r="E18"/>
      <c r="F18"/>
      <c r="G18"/>
      <c r="H18"/>
    </row>
    <row r="19" spans="1:8" ht="13.9" customHeight="1">
      <c r="A19" s="58" t="s">
        <v>40</v>
      </c>
      <c r="B19" s="58"/>
      <c r="C19" s="58"/>
      <c r="D19" s="58"/>
      <c r="E19" s="58"/>
      <c r="F19" s="58"/>
      <c r="G19" s="58"/>
      <c r="H19" s="58"/>
    </row>
    <row r="20" spans="1:8" ht="13.9" customHeight="1">
      <c r="A20" s="58" t="s">
        <v>14</v>
      </c>
      <c r="B20" s="58"/>
      <c r="C20" s="58"/>
      <c r="D20" s="58"/>
      <c r="E20" s="58"/>
      <c r="F20" s="58"/>
      <c r="G20" s="58"/>
      <c r="H20" s="58"/>
    </row>
    <row r="21" spans="1:8" ht="13.9" customHeight="1">
      <c r="A21" s="58" t="s">
        <v>12</v>
      </c>
      <c r="B21" s="58"/>
      <c r="C21" s="58"/>
      <c r="D21" s="58"/>
      <c r="E21" s="58"/>
      <c r="F21" s="58"/>
      <c r="G21" s="58"/>
      <c r="H21" s="58"/>
    </row>
    <row r="1048341" ht="12.75" customHeight="1"/>
    <row r="1048342" ht="12.75" customHeight="1"/>
    <row r="1048343" ht="12.75" customHeight="1"/>
    <row r="1048344" ht="12.75" customHeight="1"/>
    <row r="1048345" ht="12.75" customHeight="1"/>
    <row r="1048346" ht="12.75" customHeight="1"/>
    <row r="1048347" ht="12.75" customHeight="1"/>
    <row r="1048348" ht="12.75" customHeight="1"/>
    <row r="1048349" ht="12.75" customHeight="1"/>
    <row r="1048350" ht="12.75" customHeight="1"/>
    <row r="1048351" ht="12.75" customHeight="1"/>
    <row r="1048352" ht="12.75" customHeight="1"/>
    <row r="1048353" ht="12.75" customHeight="1"/>
    <row r="1048354" ht="12.75" customHeight="1"/>
    <row r="1048355" ht="12.75" customHeight="1"/>
    <row r="1048356" ht="12.75" customHeight="1"/>
    <row r="1048357" ht="12.75" customHeight="1"/>
    <row r="1048358" ht="12.75" customHeight="1"/>
    <row r="1048359" ht="12.75" customHeight="1"/>
    <row r="1048360" ht="12.75" customHeight="1"/>
    <row r="1048361" ht="12.75" customHeight="1"/>
    <row r="1048362" ht="12.75" customHeight="1"/>
    <row r="1048363" ht="12.75" customHeight="1"/>
    <row r="1048364" ht="12.75" customHeight="1"/>
    <row r="1048365" ht="12.75" customHeight="1"/>
    <row r="1048366" ht="12.75" customHeight="1"/>
    <row r="1048367" ht="12.75" customHeight="1"/>
    <row r="1048368" ht="12.75" customHeight="1"/>
    <row r="1048369" ht="12.75" customHeight="1"/>
    <row r="1048370" ht="12.75" customHeight="1"/>
    <row r="1048371" ht="12.75" customHeight="1"/>
    <row r="1048372" ht="12.75" customHeight="1"/>
    <row r="1048373" ht="12.75" customHeight="1"/>
    <row r="1048374" ht="12.75" customHeight="1"/>
    <row r="1048375" ht="12.75" customHeight="1"/>
    <row r="1048376" ht="12.75" customHeight="1"/>
    <row r="1048377" ht="12.75" customHeight="1"/>
    <row r="1048378" ht="12.75" customHeight="1"/>
    <row r="1048379" ht="12.75" customHeight="1"/>
    <row r="1048380" ht="12.75" customHeight="1"/>
    <row r="1048381" ht="12.75" customHeight="1"/>
    <row r="1048382" ht="12.75" customHeight="1"/>
    <row r="1048383" ht="12.75" customHeight="1"/>
    <row r="1048384" ht="12.75" customHeight="1"/>
    <row r="1048385" ht="12.75" customHeight="1"/>
    <row r="1048386" ht="12.75" customHeight="1"/>
    <row r="1048387" ht="12.75" customHeight="1"/>
    <row r="1048388" ht="12.75" customHeight="1"/>
    <row r="1048389" ht="12.75" customHeight="1"/>
    <row r="1048390" ht="12.75" customHeight="1"/>
    <row r="1048391" ht="12.75" customHeight="1"/>
    <row r="1048392" ht="12.75" customHeight="1"/>
    <row r="1048393" ht="12.75" customHeight="1"/>
    <row r="1048394" ht="12.75" customHeight="1"/>
    <row r="1048395" ht="12.75" customHeight="1"/>
    <row r="1048396" ht="12.75" customHeight="1"/>
  </sheetData>
  <mergeCells count="13">
    <mergeCell ref="A19:H19"/>
    <mergeCell ref="A20:H20"/>
    <mergeCell ref="A21:H21"/>
    <mergeCell ref="B6:H6"/>
    <mergeCell ref="G10:H10"/>
    <mergeCell ref="A10:F10"/>
    <mergeCell ref="A11:H11"/>
    <mergeCell ref="A7:H7"/>
    <mergeCell ref="A1:H1"/>
    <mergeCell ref="A2:H2"/>
    <mergeCell ref="A3:H3"/>
    <mergeCell ref="A4:H4"/>
    <mergeCell ref="A5:H5"/>
  </mergeCells>
  <pageMargins left="0.23622047244094491" right="0.23622047244094491" top="1.45" bottom="0.39370078740157483" header="0.35433070866141736" footer="7.874015748031496E-2"/>
  <pageSetup paperSize="9" scale="87" fitToWidth="0" fitToHeight="0" pageOrder="overThenDown" orientation="portrait" useFirstPageNumber="1" r:id="rId1"/>
  <headerFooter alignWithMargins="0">
    <oddHeader xml:space="preserve">&amp;C&amp;G
&amp;11ESTADO RIO GRANDE DO SUL&amp;10
&amp;16MUNICÍPIO RODEIO BONITO&amp;10
</oddHeader>
    <oddFooter>&amp;CPágina &amp;P de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C9AF8-E87B-4459-8A91-6C561A381D54}">
  <dimension ref="A1:M1048402"/>
  <sheetViews>
    <sheetView zoomScaleNormal="100" zoomScaleSheetLayoutView="70" workbookViewId="0">
      <selection activeCell="A14" sqref="A14:XFD16"/>
    </sheetView>
  </sheetViews>
  <sheetFormatPr defaultColWidth="12.140625" defaultRowHeight="13.9" customHeight="1"/>
  <cols>
    <col min="1" max="1" width="7.5703125" style="2" customWidth="1"/>
    <col min="2" max="2" width="8" style="2" customWidth="1"/>
    <col min="3" max="3" width="43.7109375" style="2" customWidth="1"/>
    <col min="4" max="4" width="5.42578125" style="2" customWidth="1"/>
    <col min="5" max="5" width="6.85546875" style="2" customWidth="1"/>
    <col min="6" max="6" width="11.140625" style="2" customWidth="1"/>
    <col min="7" max="7" width="12.5703125" style="2" customWidth="1"/>
    <col min="8" max="8" width="20.28515625" style="2" customWidth="1"/>
    <col min="9" max="9" width="11.85546875" style="2" customWidth="1"/>
    <col min="10" max="10" width="12.5703125" style="2" customWidth="1"/>
    <col min="11" max="11" width="11.28515625" style="2" customWidth="1"/>
    <col min="12" max="12" width="15.28515625" style="2" customWidth="1"/>
    <col min="13" max="13" width="12.28515625" style="4" customWidth="1"/>
    <col min="14" max="15" width="12.140625" style="2" customWidth="1"/>
    <col min="16" max="16384" width="12.140625" style="2"/>
  </cols>
  <sheetData>
    <row r="1" spans="1:13" ht="58.5" customHeight="1">
      <c r="A1" s="31" t="s">
        <v>37</v>
      </c>
      <c r="B1" s="31"/>
      <c r="C1" s="31"/>
      <c r="D1" s="31"/>
      <c r="E1" s="31"/>
      <c r="F1" s="31"/>
      <c r="G1" s="31"/>
      <c r="H1" s="31"/>
      <c r="M1" s="2"/>
    </row>
    <row r="2" spans="1:13" ht="28.5" customHeight="1">
      <c r="A2" s="75" t="s">
        <v>34</v>
      </c>
      <c r="B2" s="76"/>
      <c r="C2" s="76"/>
      <c r="D2" s="76"/>
      <c r="E2" s="76"/>
      <c r="F2" s="76"/>
      <c r="G2" s="76"/>
      <c r="H2" s="77"/>
      <c r="M2" s="2"/>
    </row>
    <row r="3" spans="1:13" ht="29.25" customHeight="1">
      <c r="A3" s="75" t="s">
        <v>23</v>
      </c>
      <c r="B3" s="76"/>
      <c r="C3" s="76"/>
      <c r="D3" s="76"/>
      <c r="E3" s="76"/>
      <c r="F3" s="76"/>
      <c r="G3" s="76"/>
      <c r="H3" s="77"/>
      <c r="M3" s="2"/>
    </row>
    <row r="4" spans="1:13" ht="21" customHeight="1">
      <c r="A4" s="78" t="s">
        <v>24</v>
      </c>
      <c r="B4" s="79"/>
      <c r="C4" s="79"/>
      <c r="D4" s="79"/>
      <c r="E4" s="79"/>
      <c r="F4" s="79"/>
      <c r="G4" s="79"/>
      <c r="H4" s="80"/>
      <c r="M4" s="2"/>
    </row>
    <row r="5" spans="1:13" ht="16.5" customHeight="1">
      <c r="A5" s="81" t="s">
        <v>27</v>
      </c>
      <c r="B5" s="52"/>
      <c r="C5" s="52"/>
      <c r="D5" s="52"/>
      <c r="E5" s="52"/>
      <c r="F5" s="52"/>
      <c r="G5" s="52"/>
      <c r="H5" s="53"/>
      <c r="M5" s="2"/>
    </row>
    <row r="6" spans="1:13" ht="122.25" customHeight="1">
      <c r="A6" s="28"/>
      <c r="B6" s="82" t="s">
        <v>38</v>
      </c>
      <c r="C6" s="82"/>
      <c r="D6" s="82"/>
      <c r="E6" s="82"/>
      <c r="F6" s="82"/>
      <c r="G6" s="82"/>
      <c r="H6" s="83"/>
      <c r="M6" s="2"/>
    </row>
    <row r="7" spans="1:13" ht="21" customHeight="1">
      <c r="A7" s="78" t="s">
        <v>25</v>
      </c>
      <c r="B7" s="79"/>
      <c r="C7" s="79"/>
      <c r="D7" s="79"/>
      <c r="E7" s="79"/>
      <c r="F7" s="79"/>
      <c r="G7" s="79"/>
      <c r="H7" s="80"/>
      <c r="M7" s="2"/>
    </row>
    <row r="8" spans="1:13" ht="13.9" customHeight="1">
      <c r="A8" s="20" t="s">
        <v>20</v>
      </c>
      <c r="B8" s="20" t="s">
        <v>21</v>
      </c>
      <c r="C8" s="20" t="s">
        <v>2</v>
      </c>
      <c r="D8" s="20" t="s">
        <v>3</v>
      </c>
      <c r="E8" s="29" t="s">
        <v>4</v>
      </c>
      <c r="F8" s="21" t="s">
        <v>15</v>
      </c>
      <c r="G8" s="22" t="s">
        <v>16</v>
      </c>
      <c r="H8" s="22" t="s">
        <v>22</v>
      </c>
      <c r="M8" s="2"/>
    </row>
    <row r="9" spans="1:13" ht="191.25">
      <c r="A9" s="23"/>
      <c r="B9" s="23">
        <f>'Memória de Cálculo'!B13</f>
        <v>1</v>
      </c>
      <c r="C9" s="26" t="str">
        <f>'Memória de Cálculo'!C13</f>
        <v>01 pc de farinha de trigo tipo 01-05 kg (Marca de referência, similar a: Flor de pão);
01 pc de arroz branco tipo 1-5kg (Marca de referência, similar a: Tio val);
01 pc de açúcar branco -5kg (Marca de referência, similar a: Gasparin);
02 pc de feijão preto tipo 1-01kg (Marca de referência, similar a: Flor de pão);
01 dz ovos de granja (Marca de referência, similar a: Cantu);
01 pc de biscoito sortido 500g (Marca de referência, similar a: Girassol);
02 unid. de óleo de soja 900ml (Marca de referência, similar a: Soya);
01 pc de sal refinado 01kg (Marca de referência, similar a: Sol sul);
02 pc de farinha de milho tipo 01-01kg (Marca de referência, similar a: Do vale);</v>
      </c>
      <c r="D9" s="23" t="str">
        <f>'Memória de Cálculo'!D13</f>
        <v>UND</v>
      </c>
      <c r="E9" s="23">
        <f>'Memória de Cálculo'!E13</f>
        <v>300</v>
      </c>
      <c r="F9" s="24">
        <f>'Memória de Cálculo'!F13</f>
        <v>151.1</v>
      </c>
      <c r="G9" s="25">
        <f t="shared" ref="G9:G17" si="0">E9*F9</f>
        <v>45330</v>
      </c>
      <c r="H9" s="25" t="s">
        <v>29</v>
      </c>
      <c r="M9" s="2"/>
    </row>
    <row r="10" spans="1:13" ht="22.5">
      <c r="A10" s="23"/>
      <c r="B10" s="23" t="e">
        <f>'Memória de Cálculo'!#REF!</f>
        <v>#REF!</v>
      </c>
      <c r="C10" s="26" t="e">
        <f>'Memória de Cálculo'!#REF!</f>
        <v>#REF!</v>
      </c>
      <c r="D10" s="23" t="e">
        <f>'Memória de Cálculo'!#REF!</f>
        <v>#REF!</v>
      </c>
      <c r="E10" s="23" t="e">
        <f>'Memória de Cálculo'!#REF!</f>
        <v>#REF!</v>
      </c>
      <c r="F10" s="10" t="e">
        <f>'Memória de Cálculo'!#REF!</f>
        <v>#REF!</v>
      </c>
      <c r="G10" s="25" t="e">
        <f t="shared" si="0"/>
        <v>#REF!</v>
      </c>
      <c r="H10" s="25" t="s">
        <v>29</v>
      </c>
      <c r="M10" s="2"/>
    </row>
    <row r="11" spans="1:13" ht="22.5">
      <c r="A11" s="23"/>
      <c r="B11" s="23" t="e">
        <f>'Memória de Cálculo'!#REF!</f>
        <v>#REF!</v>
      </c>
      <c r="C11" s="26" t="e">
        <f>'Memória de Cálculo'!#REF!</f>
        <v>#REF!</v>
      </c>
      <c r="D11" s="23" t="e">
        <f>'Memória de Cálculo'!#REF!</f>
        <v>#REF!</v>
      </c>
      <c r="E11" s="23" t="e">
        <f>'Memória de Cálculo'!#REF!</f>
        <v>#REF!</v>
      </c>
      <c r="F11" s="10" t="e">
        <f>'Memória de Cálculo'!#REF!</f>
        <v>#REF!</v>
      </c>
      <c r="G11" s="25" t="e">
        <f t="shared" si="0"/>
        <v>#REF!</v>
      </c>
      <c r="H11" s="25" t="s">
        <v>30</v>
      </c>
      <c r="M11" s="2"/>
    </row>
    <row r="12" spans="1:13" ht="22.5">
      <c r="A12" s="23"/>
      <c r="B12" s="23" t="e">
        <f>'Memória de Cálculo'!#REF!</f>
        <v>#REF!</v>
      </c>
      <c r="C12" s="26" t="e">
        <f>'Memória de Cálculo'!#REF!</f>
        <v>#REF!</v>
      </c>
      <c r="D12" s="23" t="e">
        <f>'Memória de Cálculo'!#REF!</f>
        <v>#REF!</v>
      </c>
      <c r="E12" s="23" t="e">
        <f>'Memória de Cálculo'!#REF!</f>
        <v>#REF!</v>
      </c>
      <c r="F12" s="10">
        <v>658</v>
      </c>
      <c r="G12" s="25" t="e">
        <f t="shared" si="0"/>
        <v>#REF!</v>
      </c>
      <c r="H12" s="25" t="s">
        <v>30</v>
      </c>
      <c r="M12" s="2"/>
    </row>
    <row r="13" spans="1:13" ht="22.5">
      <c r="A13" s="23"/>
      <c r="B13" s="23" t="e">
        <f>'Memória de Cálculo'!#REF!</f>
        <v>#REF!</v>
      </c>
      <c r="C13" s="26" t="e">
        <f>'Memória de Cálculo'!#REF!</f>
        <v>#REF!</v>
      </c>
      <c r="D13" s="23" t="e">
        <f>'Memória de Cálculo'!#REF!</f>
        <v>#REF!</v>
      </c>
      <c r="E13" s="23" t="e">
        <f>'Memória de Cálculo'!#REF!</f>
        <v>#REF!</v>
      </c>
      <c r="F13" s="10">
        <v>1451.5</v>
      </c>
      <c r="G13" s="25" t="e">
        <f t="shared" si="0"/>
        <v>#REF!</v>
      </c>
      <c r="H13" s="25" t="s">
        <v>30</v>
      </c>
      <c r="M13" s="2"/>
    </row>
    <row r="14" spans="1:13" ht="22.5">
      <c r="A14" s="23"/>
      <c r="B14" s="23" t="e">
        <f>'Memória de Cálculo'!#REF!</f>
        <v>#REF!</v>
      </c>
      <c r="C14" s="26" t="e">
        <f>'Memória de Cálculo'!#REF!</f>
        <v>#REF!</v>
      </c>
      <c r="D14" s="23" t="e">
        <f>'Memória de Cálculo'!#REF!</f>
        <v>#REF!</v>
      </c>
      <c r="E14" s="23" t="e">
        <f>'Memória de Cálculo'!#REF!</f>
        <v>#REF!</v>
      </c>
      <c r="F14" s="10">
        <v>1730</v>
      </c>
      <c r="G14" s="25" t="e">
        <f t="shared" si="0"/>
        <v>#REF!</v>
      </c>
      <c r="H14" s="25" t="s">
        <v>29</v>
      </c>
      <c r="M14" s="2"/>
    </row>
    <row r="15" spans="1:13" ht="45">
      <c r="A15" s="23"/>
      <c r="B15" s="23" t="e">
        <f>'Memória de Cálculo'!#REF!</f>
        <v>#REF!</v>
      </c>
      <c r="C15" s="26" t="e">
        <f>'Memória de Cálculo'!#REF!</f>
        <v>#REF!</v>
      </c>
      <c r="D15" s="23" t="e">
        <f>'Memória de Cálculo'!#REF!</f>
        <v>#REF!</v>
      </c>
      <c r="E15" s="23" t="e">
        <f>'Memória de Cálculo'!#REF!</f>
        <v>#REF!</v>
      </c>
      <c r="F15" s="10">
        <v>3700</v>
      </c>
      <c r="G15" s="25" t="e">
        <f t="shared" si="0"/>
        <v>#REF!</v>
      </c>
      <c r="H15" s="25" t="s">
        <v>31</v>
      </c>
    </row>
    <row r="16" spans="1:13" ht="12.75">
      <c r="A16" s="23"/>
      <c r="B16" s="23" t="e">
        <f>'Memória de Cálculo'!#REF!</f>
        <v>#REF!</v>
      </c>
      <c r="C16" s="26" t="e">
        <f>'Memória de Cálculo'!#REF!</f>
        <v>#REF!</v>
      </c>
      <c r="D16" s="23" t="e">
        <f>'Memória de Cálculo'!#REF!</f>
        <v>#REF!</v>
      </c>
      <c r="E16" s="23" t="e">
        <f>'Memória de Cálculo'!#REF!</f>
        <v>#REF!</v>
      </c>
      <c r="F16" s="10">
        <v>1200</v>
      </c>
      <c r="G16" s="25" t="e">
        <f t="shared" si="0"/>
        <v>#REF!</v>
      </c>
      <c r="H16" s="25" t="s">
        <v>35</v>
      </c>
    </row>
    <row r="17" spans="1:13" ht="22.5">
      <c r="A17" s="23"/>
      <c r="B17" s="23" t="e">
        <f>'Memória de Cálculo'!#REF!</f>
        <v>#REF!</v>
      </c>
      <c r="C17" s="26" t="e">
        <f>'Memória de Cálculo'!#REF!</f>
        <v>#REF!</v>
      </c>
      <c r="D17" s="23" t="e">
        <f>'Memória de Cálculo'!#REF!</f>
        <v>#REF!</v>
      </c>
      <c r="E17" s="23" t="e">
        <f>'Memória de Cálculo'!#REF!</f>
        <v>#REF!</v>
      </c>
      <c r="F17" s="10">
        <v>1599</v>
      </c>
      <c r="G17" s="25" t="e">
        <f t="shared" si="0"/>
        <v>#REF!</v>
      </c>
      <c r="H17" s="25" t="s">
        <v>30</v>
      </c>
    </row>
    <row r="18" spans="1:13" ht="13.9" customHeight="1">
      <c r="A18" s="85" t="s">
        <v>28</v>
      </c>
      <c r="B18" s="86"/>
      <c r="C18" s="86"/>
      <c r="D18" s="86"/>
      <c r="E18" s="86"/>
      <c r="F18" s="86"/>
      <c r="G18" s="84" t="e">
        <f>SUM(G9:G17)</f>
        <v>#REF!</v>
      </c>
      <c r="H18" s="84"/>
    </row>
    <row r="19" spans="1:13" ht="24.75" customHeight="1">
      <c r="A19" s="87" t="s">
        <v>36</v>
      </c>
      <c r="B19" s="88"/>
      <c r="C19" s="88"/>
      <c r="D19" s="88"/>
      <c r="E19" s="88"/>
      <c r="F19" s="88"/>
      <c r="G19" s="88"/>
      <c r="H19" s="89"/>
      <c r="M19" s="2"/>
    </row>
    <row r="20" spans="1:13" ht="13.9" customHeight="1">
      <c r="A20"/>
      <c r="B20"/>
      <c r="C20" s="27"/>
      <c r="D20"/>
      <c r="E20"/>
      <c r="F20"/>
      <c r="G20"/>
      <c r="H20"/>
    </row>
    <row r="21" spans="1:13" ht="13.9" customHeight="1">
      <c r="A21"/>
      <c r="B21"/>
      <c r="C21"/>
      <c r="D21"/>
      <c r="E21"/>
      <c r="F21"/>
      <c r="G21"/>
      <c r="H21"/>
    </row>
    <row r="22" spans="1:13" ht="13.9" customHeight="1">
      <c r="A22"/>
      <c r="B22"/>
      <c r="C22"/>
      <c r="D22"/>
      <c r="E22"/>
      <c r="F22"/>
      <c r="G22"/>
      <c r="H22"/>
    </row>
    <row r="23" spans="1:13" ht="13.9" customHeight="1">
      <c r="A23"/>
      <c r="B23"/>
      <c r="C23"/>
      <c r="D23"/>
      <c r="E23"/>
      <c r="F23"/>
      <c r="G23"/>
      <c r="H23"/>
    </row>
    <row r="24" spans="1:13" ht="13.9" customHeight="1">
      <c r="A24"/>
      <c r="B24"/>
      <c r="C24"/>
      <c r="D24"/>
      <c r="E24"/>
      <c r="F24"/>
      <c r="G24"/>
      <c r="H24"/>
    </row>
    <row r="25" spans="1:13" ht="13.9" customHeight="1">
      <c r="A25" s="58" t="s">
        <v>13</v>
      </c>
      <c r="B25" s="58"/>
      <c r="C25" s="58"/>
      <c r="D25" s="58"/>
      <c r="E25" s="58"/>
      <c r="F25" s="58"/>
      <c r="G25" s="58"/>
      <c r="H25" s="58"/>
    </row>
    <row r="26" spans="1:13" ht="13.9" customHeight="1">
      <c r="A26" s="58" t="s">
        <v>14</v>
      </c>
      <c r="B26" s="58"/>
      <c r="C26" s="58"/>
      <c r="D26" s="58"/>
      <c r="E26" s="58"/>
      <c r="F26" s="58"/>
      <c r="G26" s="58"/>
      <c r="H26" s="58"/>
    </row>
    <row r="27" spans="1:13" ht="13.9" customHeight="1">
      <c r="A27" s="58" t="s">
        <v>12</v>
      </c>
      <c r="B27" s="58"/>
      <c r="C27" s="58"/>
      <c r="D27" s="58"/>
      <c r="E27" s="58"/>
      <c r="F27" s="58"/>
      <c r="G27" s="58"/>
      <c r="H27" s="58"/>
    </row>
    <row r="1048347" ht="12.75" customHeight="1"/>
    <row r="1048348" ht="12.75" customHeight="1"/>
    <row r="1048349" ht="12.75" customHeight="1"/>
    <row r="1048350" ht="12.75" customHeight="1"/>
    <row r="1048351" ht="12.75" customHeight="1"/>
    <row r="1048352" ht="12.75" customHeight="1"/>
    <row r="1048353" ht="12.75" customHeight="1"/>
    <row r="1048354" ht="12.75" customHeight="1"/>
    <row r="1048355" ht="12.75" customHeight="1"/>
    <row r="1048356" ht="12.75" customHeight="1"/>
    <row r="1048357" ht="12.75" customHeight="1"/>
    <row r="1048358" ht="12.75" customHeight="1"/>
    <row r="1048359" ht="12.75" customHeight="1"/>
    <row r="1048360" ht="12.75" customHeight="1"/>
    <row r="1048361" ht="12.75" customHeight="1"/>
    <row r="1048362" ht="12.75" customHeight="1"/>
    <row r="1048363" ht="12.75" customHeight="1"/>
    <row r="1048364" ht="12.75" customHeight="1"/>
    <row r="1048365" ht="12.75" customHeight="1"/>
    <row r="1048366" ht="12.75" customHeight="1"/>
    <row r="1048367" ht="12.75" customHeight="1"/>
    <row r="1048368" ht="12.75" customHeight="1"/>
    <row r="1048369" ht="12.75" customHeight="1"/>
    <row r="1048370" ht="12.75" customHeight="1"/>
    <row r="1048371" ht="12.75" customHeight="1"/>
    <row r="1048372" ht="12.75" customHeight="1"/>
    <row r="1048373" ht="12.75" customHeight="1"/>
    <row r="1048374" ht="12.75" customHeight="1"/>
    <row r="1048375" ht="12.75" customHeight="1"/>
    <row r="1048376" ht="12.75" customHeight="1"/>
    <row r="1048377" ht="12.75" customHeight="1"/>
    <row r="1048378" ht="12.75" customHeight="1"/>
    <row r="1048379" ht="12.75" customHeight="1"/>
    <row r="1048380" ht="12.75" customHeight="1"/>
    <row r="1048381" ht="12.75" customHeight="1"/>
    <row r="1048382" ht="12.75" customHeight="1"/>
    <row r="1048383" ht="12.75" customHeight="1"/>
    <row r="1048384" ht="12.75" customHeight="1"/>
    <row r="1048385" ht="12.75" customHeight="1"/>
    <row r="1048386" ht="12.75" customHeight="1"/>
    <row r="1048387" ht="12.75" customHeight="1"/>
    <row r="1048388" ht="12.75" customHeight="1"/>
    <row r="1048389" ht="12.75" customHeight="1"/>
    <row r="1048390" ht="12.75" customHeight="1"/>
    <row r="1048391" ht="12.75" customHeight="1"/>
    <row r="1048392" ht="12.75" customHeight="1"/>
    <row r="1048393" ht="12.75" customHeight="1"/>
    <row r="1048394" ht="12.75" customHeight="1"/>
    <row r="1048395" ht="12.75" customHeight="1"/>
    <row r="1048396" ht="12.75" customHeight="1"/>
    <row r="1048397" ht="12.75" customHeight="1"/>
    <row r="1048398" ht="12.75" customHeight="1"/>
    <row r="1048399" ht="12.75" customHeight="1"/>
    <row r="1048400" ht="12.75" customHeight="1"/>
    <row r="1048401" ht="12.75" customHeight="1"/>
    <row r="1048402" ht="12.75" customHeight="1"/>
  </sheetData>
  <mergeCells count="13">
    <mergeCell ref="A27:H27"/>
    <mergeCell ref="A7:H7"/>
    <mergeCell ref="A18:F18"/>
    <mergeCell ref="G18:H18"/>
    <mergeCell ref="A19:H19"/>
    <mergeCell ref="A25:H25"/>
    <mergeCell ref="A26:H26"/>
    <mergeCell ref="B6:H6"/>
    <mergeCell ref="A1:H1"/>
    <mergeCell ref="A2:H2"/>
    <mergeCell ref="A3:H3"/>
    <mergeCell ref="A4:H4"/>
    <mergeCell ref="A5:H5"/>
  </mergeCells>
  <pageMargins left="0.23622047244094491" right="0.23622047244094491" top="1.45" bottom="0.39370078740157483" header="0.35433070866141736" footer="7.874015748031496E-2"/>
  <pageSetup paperSize="9" scale="87" fitToWidth="0" fitToHeight="0" pageOrder="overThenDown" orientation="portrait" useFirstPageNumber="1" r:id="rId1"/>
  <headerFooter alignWithMargins="0">
    <oddHeader xml:space="preserve">&amp;C&amp;G
&amp;11ESTADO RIO GRANDE DO SUL&amp;10
&amp;16MUNICÍPIO RODEIO BONITO&amp;10
</oddHeader>
    <oddFooter>&amp;CPágina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Memória de Cálculo</vt:lpstr>
      <vt:lpstr>Seleção</vt:lpstr>
      <vt:lpstr>Seleção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PC-Licitação II</dc:creator>
  <cp:lastModifiedBy>PC-Licitação II</cp:lastModifiedBy>
  <cp:revision>11</cp:revision>
  <cp:lastPrinted>2025-03-13T18:07:38Z</cp:lastPrinted>
  <dcterms:created xsi:type="dcterms:W3CDTF">2024-08-31T19:03:15Z</dcterms:created>
  <dcterms:modified xsi:type="dcterms:W3CDTF">2025-04-09T18:02:29Z</dcterms:modified>
</cp:coreProperties>
</file>