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PREFEITURA-NAS\planejamento\DOCUMENTOS\REDE D'ÁGUA CAPÃO\"/>
    </mc:Choice>
  </mc:AlternateContent>
  <xr:revisionPtr revIDLastSave="0" documentId="13_ncr:1_{8A8D95C5-EF4A-417F-92C4-ED9B069448BA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orçamento" sheetId="1" r:id="rId1"/>
    <sheet name="BDI" sheetId="2" r:id="rId2"/>
    <sheet name="Orçamento licitação" sheetId="3" r:id="rId3"/>
  </sheets>
  <calcPr calcId="191029"/>
</workbook>
</file>

<file path=xl/calcChain.xml><?xml version="1.0" encoding="utf-8"?>
<calcChain xmlns="http://schemas.openxmlformats.org/spreadsheetml/2006/main">
  <c r="G7" i="3" l="1"/>
  <c r="E14" i="2"/>
  <c r="H10" i="1" l="1"/>
  <c r="H9" i="1"/>
  <c r="H8" i="1" s="1"/>
  <c r="H14" i="1"/>
  <c r="H15" i="1"/>
  <c r="H16" i="1"/>
  <c r="H17" i="1"/>
  <c r="H18" i="1"/>
  <c r="H13" i="1"/>
  <c r="H12" i="1" l="1"/>
  <c r="H20" i="1" s="1"/>
</calcChain>
</file>

<file path=xl/sharedStrings.xml><?xml version="1.0" encoding="utf-8"?>
<sst xmlns="http://schemas.openxmlformats.org/spreadsheetml/2006/main" count="184" uniqueCount="156">
  <si>
    <r>
      <rPr>
        <b/>
        <sz val="20.5"/>
        <rFont val="Calibri"/>
        <family val="1"/>
      </rPr>
      <t>PREFEITURA MUNICIPAL DE SALTO DO JACUÍ</t>
    </r>
  </si>
  <si>
    <r>
      <rPr>
        <sz val="7"/>
        <rFont val="Calibri"/>
        <family val="1"/>
      </rPr>
      <t>OBRA LOCAL</t>
    </r>
  </si>
  <si>
    <r>
      <rPr>
        <sz val="8"/>
        <rFont val="Calibri"/>
        <family val="1"/>
      </rPr>
      <t xml:space="preserve">ÁREA
</t>
    </r>
    <r>
      <rPr>
        <sz val="8"/>
        <rFont val="Calibri"/>
        <family val="1"/>
      </rPr>
      <t>BDI</t>
    </r>
  </si>
  <si>
    <r>
      <rPr>
        <sz val="8"/>
        <rFont val="Calibri"/>
        <family val="1"/>
      </rPr>
      <t>23,50%</t>
    </r>
  </si>
  <si>
    <r>
      <rPr>
        <sz val="8"/>
        <rFont val="Calibri"/>
        <family val="1"/>
      </rPr>
      <t>m²</t>
    </r>
  </si>
  <si>
    <r>
      <rPr>
        <sz val="8"/>
        <rFont val="Calibri"/>
        <family val="1"/>
      </rPr>
      <t>Ref. Sinapi:</t>
    </r>
  </si>
  <si>
    <r>
      <rPr>
        <sz val="8"/>
        <rFont val="Calibri"/>
        <family val="1"/>
      </rPr>
      <t>dez.-25</t>
    </r>
  </si>
  <si>
    <r>
      <rPr>
        <b/>
        <sz val="10"/>
        <rFont val="Calibri"/>
        <family val="1"/>
      </rPr>
      <t>PLANILHA ATUALIZADA</t>
    </r>
  </si>
  <si>
    <r>
      <rPr>
        <sz val="8"/>
        <rFont val="Calibri"/>
        <family val="1"/>
      </rPr>
      <t>QUANTIDADES LICITADAS</t>
    </r>
  </si>
  <si>
    <r>
      <rPr>
        <sz val="6.5"/>
        <rFont val="Calibri"/>
        <family val="1"/>
      </rPr>
      <t>Código Sinapi</t>
    </r>
  </si>
  <si>
    <r>
      <rPr>
        <sz val="6.5"/>
        <rFont val="Calibri"/>
        <family val="1"/>
      </rPr>
      <t>Item</t>
    </r>
  </si>
  <si>
    <r>
      <rPr>
        <sz val="6.5"/>
        <rFont val="Calibri"/>
        <family val="1"/>
      </rPr>
      <t>Discriminação</t>
    </r>
  </si>
  <si>
    <r>
      <rPr>
        <sz val="6.5"/>
        <rFont val="Calibri"/>
        <family val="1"/>
      </rPr>
      <t>Unid.</t>
    </r>
  </si>
  <si>
    <r>
      <rPr>
        <sz val="6.5"/>
        <rFont val="Calibri"/>
        <family val="1"/>
      </rPr>
      <t>Qtde.</t>
    </r>
  </si>
  <si>
    <r>
      <rPr>
        <sz val="6.5"/>
        <rFont val="Calibri"/>
        <family val="1"/>
      </rPr>
      <t>Preço Unitário (R$)</t>
    </r>
  </si>
  <si>
    <r>
      <rPr>
        <sz val="6.5"/>
        <rFont val="Calibri"/>
        <family val="1"/>
      </rPr>
      <t>Preço Unit+BDI (R$)</t>
    </r>
  </si>
  <si>
    <r>
      <rPr>
        <sz val="6.5"/>
        <rFont val="Calibri"/>
        <family val="1"/>
      </rPr>
      <t>Preço Total (R$)</t>
    </r>
  </si>
  <si>
    <r>
      <rPr>
        <b/>
        <sz val="8"/>
        <rFont val="Calibri"/>
        <family val="1"/>
      </rPr>
      <t>SUBTOTAL</t>
    </r>
  </si>
  <si>
    <r>
      <rPr>
        <b/>
        <i/>
        <sz val="8"/>
        <rFont val="Calibri"/>
        <family val="1"/>
      </rPr>
      <t>SERVIÇOES PRELIMINARES E GERAIS</t>
    </r>
  </si>
  <si>
    <r>
      <rPr>
        <sz val="8"/>
        <rFont val="Calibri"/>
        <family val="1"/>
      </rPr>
      <t>Placa de Obra 2x2m</t>
    </r>
  </si>
  <si>
    <r>
      <rPr>
        <sz val="8"/>
        <rFont val="Calibri"/>
        <family val="1"/>
      </rPr>
      <t>4,00</t>
    </r>
  </si>
  <si>
    <r>
      <rPr>
        <sz val="8"/>
        <rFont val="Calibri"/>
        <family val="1"/>
      </rPr>
      <t>455,28</t>
    </r>
  </si>
  <si>
    <r>
      <rPr>
        <sz val="8"/>
        <rFont val="Calibri"/>
        <family val="1"/>
      </rPr>
      <t>562,27</t>
    </r>
  </si>
  <si>
    <r>
      <rPr>
        <sz val="8"/>
        <rFont val="Calibri"/>
        <family val="1"/>
      </rPr>
      <t>Serviço de escavação e reaterro de vala 1,00x0,80m</t>
    </r>
  </si>
  <si>
    <r>
      <rPr>
        <sz val="8"/>
        <rFont val="Calibri"/>
        <family val="1"/>
      </rPr>
      <t>m³</t>
    </r>
  </si>
  <si>
    <r>
      <rPr>
        <sz val="8"/>
        <rFont val="Calibri"/>
        <family val="1"/>
      </rPr>
      <t>2995,00</t>
    </r>
  </si>
  <si>
    <r>
      <rPr>
        <sz val="8"/>
        <rFont val="Calibri"/>
        <family val="1"/>
      </rPr>
      <t>6,17</t>
    </r>
  </si>
  <si>
    <r>
      <rPr>
        <sz val="8"/>
        <rFont val="Calibri"/>
        <family val="1"/>
      </rPr>
      <t>7,62</t>
    </r>
  </si>
  <si>
    <r>
      <rPr>
        <b/>
        <i/>
        <sz val="8"/>
        <rFont val="Calibri"/>
        <family val="1"/>
      </rPr>
      <t>HIDRAULICO</t>
    </r>
  </si>
  <si>
    <r>
      <rPr>
        <sz val="7"/>
        <rFont val="Calibri"/>
        <family val="1"/>
      </rPr>
      <t>mercado local</t>
    </r>
  </si>
  <si>
    <r>
      <rPr>
        <sz val="8"/>
        <rFont val="Calibri"/>
        <family val="1"/>
      </rPr>
      <t>Tubo PEAD 50mm PN 12,5</t>
    </r>
  </si>
  <si>
    <r>
      <rPr>
        <sz val="8"/>
        <rFont val="Calibri"/>
        <family val="1"/>
      </rPr>
      <t>m</t>
    </r>
  </si>
  <si>
    <r>
      <rPr>
        <sz val="8"/>
        <rFont val="Calibri"/>
        <family val="1"/>
      </rPr>
      <t>5150,00</t>
    </r>
  </si>
  <si>
    <r>
      <rPr>
        <sz val="8"/>
        <rFont val="Calibri"/>
        <family val="1"/>
      </rPr>
      <t>27,50</t>
    </r>
  </si>
  <si>
    <r>
      <rPr>
        <sz val="8"/>
        <rFont val="Calibri"/>
        <family val="1"/>
      </rPr>
      <t>33,96</t>
    </r>
  </si>
  <si>
    <r>
      <rPr>
        <sz val="8"/>
        <rFont val="Calibri"/>
        <family val="1"/>
      </rPr>
      <t>Tubo PEAD 25mm PN 12,5 (INCLUSO INSTALAÇÃO)</t>
    </r>
  </si>
  <si>
    <r>
      <rPr>
        <sz val="8"/>
        <rFont val="Calibri"/>
        <family val="1"/>
      </rPr>
      <t>1500,00</t>
    </r>
  </si>
  <si>
    <r>
      <rPr>
        <sz val="8"/>
        <rFont val="Calibri"/>
        <family val="1"/>
      </rPr>
      <t>4,61</t>
    </r>
  </si>
  <si>
    <r>
      <rPr>
        <sz val="8"/>
        <rFont val="Calibri"/>
        <family val="1"/>
      </rPr>
      <t>5,69</t>
    </r>
  </si>
  <si>
    <r>
      <rPr>
        <sz val="8"/>
        <rFont val="Calibri"/>
        <family val="1"/>
      </rPr>
      <t>Registro União 50mm de compressão para tubo PEAD</t>
    </r>
  </si>
  <si>
    <r>
      <rPr>
        <sz val="8"/>
        <rFont val="Calibri"/>
        <family val="1"/>
      </rPr>
      <t>uni</t>
    </r>
  </si>
  <si>
    <r>
      <rPr>
        <sz val="8"/>
        <rFont val="Calibri"/>
        <family val="1"/>
      </rPr>
      <t>3,00</t>
    </r>
  </si>
  <si>
    <r>
      <rPr>
        <sz val="8"/>
        <rFont val="Calibri"/>
        <family val="1"/>
      </rPr>
      <t>103,43</t>
    </r>
  </si>
  <si>
    <r>
      <rPr>
        <sz val="8"/>
        <rFont val="Calibri"/>
        <family val="1"/>
      </rPr>
      <t>127,74</t>
    </r>
  </si>
  <si>
    <r>
      <rPr>
        <sz val="8"/>
        <rFont val="Calibri"/>
        <family val="1"/>
      </rPr>
      <t>Luva de união 50mm de compressão para tubo PEAD</t>
    </r>
  </si>
  <si>
    <r>
      <rPr>
        <sz val="8"/>
        <rFont val="Calibri"/>
        <family val="1"/>
      </rPr>
      <t>103,00</t>
    </r>
  </si>
  <si>
    <r>
      <rPr>
        <sz val="8"/>
        <rFont val="Calibri"/>
        <family val="1"/>
      </rPr>
      <t>31,66</t>
    </r>
  </si>
  <si>
    <r>
      <rPr>
        <sz val="8"/>
        <rFont val="Calibri"/>
        <family val="1"/>
      </rPr>
      <t>39,10</t>
    </r>
  </si>
  <si>
    <r>
      <rPr>
        <sz val="8"/>
        <rFont val="Calibri"/>
        <family val="1"/>
      </rPr>
      <t>Tee redução PEAD 50x25x50mm</t>
    </r>
  </si>
  <si>
    <r>
      <rPr>
        <sz val="8"/>
        <rFont val="Calibri"/>
        <family val="1"/>
      </rPr>
      <t>59,00</t>
    </r>
  </si>
  <si>
    <r>
      <rPr>
        <sz val="8"/>
        <rFont val="Calibri"/>
        <family val="1"/>
      </rPr>
      <t>187,57</t>
    </r>
  </si>
  <si>
    <r>
      <rPr>
        <sz val="8"/>
        <rFont val="Calibri"/>
        <family val="1"/>
      </rPr>
      <t>231,65</t>
    </r>
  </si>
  <si>
    <r>
      <rPr>
        <sz val="8"/>
        <rFont val="Calibri"/>
        <family val="1"/>
      </rPr>
      <t>Instalação de Tubo PEAD 50mm</t>
    </r>
  </si>
  <si>
    <r>
      <rPr>
        <sz val="8"/>
        <rFont val="Calibri"/>
        <family val="1"/>
      </rPr>
      <t>0,37</t>
    </r>
  </si>
  <si>
    <r>
      <rPr>
        <sz val="8"/>
        <rFont val="Calibri"/>
        <family val="1"/>
      </rPr>
      <t>0,46</t>
    </r>
  </si>
  <si>
    <r>
      <rPr>
        <b/>
        <sz val="8.5"/>
        <rFont val="Calibri"/>
        <family val="1"/>
      </rPr>
      <t>TOTAL</t>
    </r>
  </si>
  <si>
    <t>1.1</t>
  </si>
  <si>
    <t>1.2</t>
  </si>
  <si>
    <t>2.1</t>
  </si>
  <si>
    <t>2.2</t>
  </si>
  <si>
    <t>2.3</t>
  </si>
  <si>
    <t>2.4</t>
  </si>
  <si>
    <t>2.5</t>
  </si>
  <si>
    <t>2.6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</si>
  <si>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</si>
  <si>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</si>
  <si>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</si>
  <si>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</si>
  <si>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</si>
  <si>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</si>
  <si>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</si>
  <si>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</si>
  <si>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</si>
  <si>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</si>
  <si>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</si>
  <si>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</si>
  <si>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</si>
  <si>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</si>
  <si>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</si>
  <si>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</si>
  <si>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</si>
  <si>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</si>
  <si>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</si>
  <si>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</si>
  <si>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</si>
  <si>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</si>
  <si>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</si>
  <si>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</si>
  <si>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</si>
  <si>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</si>
  <si>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PREFEITURA MUNICIPAL DE SALTO DO JACUÍ</t>
  </si>
  <si>
    <t>DATA BASE</t>
  </si>
  <si>
    <t>DESCRIÇÃO DO LOTE</t>
  </si>
  <si>
    <t>MUNICÍPIO / UF</t>
  </si>
  <si>
    <t>BDI 1</t>
  </si>
  <si>
    <t>BDI 2</t>
  </si>
  <si>
    <t>BDI 3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</si>
  <si>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</si>
  <si>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</si>
  <si>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</si>
  <si>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</si>
  <si>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</si>
  <si>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</si>
  <si>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</si>
  <si>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</si>
  <si>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</si>
  <si>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</si>
  <si>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SINAPI</t>
  </si>
  <si>
    <t>m²</t>
  </si>
  <si>
    <t>m³</t>
  </si>
  <si>
    <t>m</t>
  </si>
  <si>
    <t>12-25 (SINAPI)</t>
  </si>
  <si>
    <t>REF. SINAPI: 12/2025</t>
  </si>
  <si>
    <t>REDE DE DISTRIBUIÇÃO DE ÁGUA</t>
  </si>
  <si>
    <t>INSTALAÇÃO REDE DE DISTRIBUIÇÃO DE ÁGUA
Distrito de Capão bonito</t>
  </si>
  <si>
    <t xml:space="preserve"> CAPÃO BONITO - SALTO DO JACUÍ -RS</t>
  </si>
  <si>
    <t>1</t>
  </si>
  <si>
    <t>1,1</t>
  </si>
  <si>
    <t>1,2</t>
  </si>
  <si>
    <t>2</t>
  </si>
  <si>
    <t>2,1</t>
  </si>
  <si>
    <t>2,2</t>
  </si>
  <si>
    <t>2,3</t>
  </si>
  <si>
    <t>2,4</t>
  </si>
  <si>
    <t>2,5</t>
  </si>
  <si>
    <t>2,6</t>
  </si>
  <si>
    <t>TOTAL GERAL</t>
  </si>
  <si>
    <t>mercado local</t>
  </si>
  <si>
    <t>COTAÇÃO</t>
  </si>
  <si>
    <t>HIDRAULICO</t>
  </si>
  <si>
    <t>Tubo PEAD 50mm PN 12,5</t>
  </si>
  <si>
    <t>Tubo PEAD 25mm PN 12,5 (INCLUSO INSTALAÇÃO)</t>
  </si>
  <si>
    <t>Registro União 50mm de compressão para tubo PEAD</t>
  </si>
  <si>
    <t>Luva de união 50mm de compressão para tubo PEAD</t>
  </si>
  <si>
    <t>Tee redução PEAD 50x25x50mm</t>
  </si>
  <si>
    <t>Instalação de Tubo PEAD 50mm</t>
  </si>
  <si>
    <t>SERVIÇOES PRELIMINARES E GERAIS</t>
  </si>
  <si>
    <t>Placa de Obra 2x2m</t>
  </si>
  <si>
    <t>Serviço de escavação e reaterro de vala 1,00x0,80m</t>
  </si>
  <si>
    <t>uni</t>
  </si>
  <si>
    <t>4,00</t>
  </si>
  <si>
    <t>2995,00</t>
  </si>
  <si>
    <t>5150,00</t>
  </si>
  <si>
    <t>1500,00</t>
  </si>
  <si>
    <t>3,00</t>
  </si>
  <si>
    <t>103,00</t>
  </si>
  <si>
    <t>59,00</t>
  </si>
  <si>
    <t>562,27</t>
  </si>
  <si>
    <t>7,62</t>
  </si>
  <si>
    <t>33,96</t>
  </si>
  <si>
    <t>5,69</t>
  </si>
  <si>
    <t>127,74</t>
  </si>
  <si>
    <t>39,10</t>
  </si>
  <si>
    <t>231,65</t>
  </si>
  <si>
    <t>0,46</t>
  </si>
  <si>
    <t>INSTALAÇÃO DE REDE DE DISTRIBUIÇÃO DE  ÁGUA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</si>
</sst>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3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20.5"/>
      <name val="Calibri"/>
    </font>
    <font>
      <sz val="7"/>
      <name val="Calibri"/>
    </font>
    <font>
      <sz val="8"/>
      <name val="Calibri"/>
    </font>
    <font>
      <b/>
      <sz val="10"/>
      <name val="Calibri"/>
    </font>
    <font>
      <sz val="6.5"/>
      <name val="Calibri"/>
    </font>
    <font>
      <b/>
      <sz val="8"/>
      <name val="Calibri"/>
    </font>
    <font>
      <b/>
      <i/>
      <sz val="8"/>
      <name val="Calibri"/>
    </font>
    <font>
      <sz val="7"/>
      <color rgb="FF000000"/>
      <name val="Calibri"/>
      <family val="2"/>
    </font>
    <font>
      <sz val="8"/>
      <color rgb="FF000000"/>
      <name val="Calibri"/>
      <family val="2"/>
    </font>
    <font>
      <b/>
      <sz val="8.5"/>
      <name val="Calibri"/>
    </font>
    <font>
      <b/>
      <sz val="20.5"/>
      <name val="Calibri"/>
      <family val="1"/>
    </font>
    <font>
      <sz val="7"/>
      <name val="Calibri"/>
      <family val="1"/>
    </font>
    <font>
      <b/>
      <sz val="8"/>
      <name val="Calibri"/>
      <family val="1"/>
    </font>
    <font>
      <sz val="8"/>
      <name val="Calibri"/>
      <family val="1"/>
    </font>
    <font>
      <b/>
      <sz val="10"/>
      <name val="Calibri"/>
      <family val="1"/>
    </font>
    <font>
      <sz val="6.5"/>
      <name val="Calibri"/>
      <family val="1"/>
    </font>
    <font>
      <b/>
      <i/>
      <sz val="8"/>
      <name val="Calibri"/>
      <family val="1"/>
    </font>
    <font>
      <b/>
      <sz val="8.5"/>
      <name val="Calibri"/>
      <family val="1"/>
    </font>
    <font>
      <b/>
      <sz val="8"/>
      <color rgb="FF000000"/>
      <name val="Calibri"/>
      <family val="2"/>
    </font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sz val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21" fillId="0" borderId="0" applyFont="0" applyFill="0" applyBorder="0" applyAlignment="0" applyProtection="0"/>
    <xf numFmtId="0" fontId="1" fillId="0" borderId="0"/>
  </cellStyleXfs>
  <cellXfs count="111">
    <xf numFmtId="0" fontId="0" fillId="0" borderId="0" xfId="0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 indent="1"/>
    </xf>
    <xf numFmtId="0" fontId="0" fillId="2" borderId="1" xfId="0" applyFill="1" applyBorder="1" applyAlignment="1">
      <alignment horizontal="left" wrapText="1"/>
    </xf>
    <xf numFmtId="2" fontId="0" fillId="0" borderId="2" xfId="0" applyNumberFormat="1" applyBorder="1" applyAlignment="1">
      <alignment horizontal="left" wrapText="1"/>
    </xf>
    <xf numFmtId="2" fontId="8" fillId="0" borderId="3" xfId="0" applyNumberFormat="1" applyFont="1" applyBorder="1" applyAlignment="1">
      <alignment horizontal="left" vertical="top" wrapText="1"/>
    </xf>
    <xf numFmtId="2" fontId="0" fillId="0" borderId="3" xfId="0" applyNumberFormat="1" applyBorder="1" applyAlignment="1">
      <alignment horizontal="left" wrapText="1"/>
    </xf>
    <xf numFmtId="2" fontId="7" fillId="0" borderId="4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right" vertical="top" wrapText="1"/>
    </xf>
    <xf numFmtId="2" fontId="11" fillId="2" borderId="1" xfId="0" applyNumberFormat="1" applyFont="1" applyFill="1" applyBorder="1" applyAlignment="1">
      <alignment horizontal="left" vertical="top" wrapText="1"/>
    </xf>
    <xf numFmtId="2" fontId="11" fillId="2" borderId="1" xfId="0" applyNumberFormat="1" applyFont="1" applyFill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 indent="1"/>
    </xf>
    <xf numFmtId="49" fontId="20" fillId="0" borderId="3" xfId="0" applyNumberFormat="1" applyFont="1" applyBorder="1" applyAlignment="1">
      <alignment horizontal="right" vertical="top" shrinkToFit="1"/>
    </xf>
    <xf numFmtId="49" fontId="10" fillId="0" borderId="1" xfId="0" applyNumberFormat="1" applyFont="1" applyBorder="1" applyAlignment="1">
      <alignment horizontal="right" vertical="top" shrinkToFit="1"/>
    </xf>
    <xf numFmtId="0" fontId="22" fillId="0" borderId="7" xfId="0" applyFont="1" applyBorder="1"/>
    <xf numFmtId="0" fontId="22" fillId="0" borderId="11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4" xfId="0" applyFont="1" applyBorder="1"/>
    <xf numFmtId="0" fontId="22" fillId="0" borderId="21" xfId="0" applyFont="1" applyBorder="1"/>
    <xf numFmtId="0" fontId="22" fillId="0" borderId="8" xfId="0" applyFont="1" applyBorder="1"/>
    <xf numFmtId="10" fontId="22" fillId="0" borderId="12" xfId="1" applyNumberFormat="1" applyFont="1" applyBorder="1" applyAlignment="1">
      <alignment horizontal="right"/>
    </xf>
    <xf numFmtId="10" fontId="22" fillId="0" borderId="16" xfId="1" applyNumberFormat="1" applyFont="1" applyBorder="1" applyAlignment="1">
      <alignment horizontal="right"/>
    </xf>
    <xf numFmtId="10" fontId="22" fillId="0" borderId="18" xfId="1" applyNumberFormat="1" applyFont="1" applyBorder="1" applyAlignment="1">
      <alignment horizontal="right"/>
    </xf>
    <xf numFmtId="10" fontId="22" fillId="0" borderId="8" xfId="1" applyNumberFormat="1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4" fillId="0" borderId="2" xfId="0" applyFont="1" applyBorder="1" applyAlignment="1">
      <alignment horizontal="left" vertical="top" wrapText="1" indent="6"/>
    </xf>
    <xf numFmtId="0" fontId="4" fillId="0" borderId="3" xfId="0" applyFont="1" applyBorder="1" applyAlignment="1">
      <alignment horizontal="left" vertical="top" wrapText="1" indent="6"/>
    </xf>
    <xf numFmtId="0" fontId="4" fillId="0" borderId="4" xfId="0" applyFont="1" applyBorder="1" applyAlignment="1">
      <alignment horizontal="left" vertical="top" wrapText="1" indent="6"/>
    </xf>
    <xf numFmtId="2" fontId="0" fillId="2" borderId="2" xfId="0" applyNumberFormat="1" applyFill="1" applyBorder="1" applyAlignment="1">
      <alignment horizontal="left" wrapText="1"/>
    </xf>
    <xf numFmtId="2" fontId="0" fillId="2" borderId="3" xfId="0" applyNumberFormat="1" applyFill="1" applyBorder="1" applyAlignment="1">
      <alignment horizontal="left" wrapText="1"/>
    </xf>
    <xf numFmtId="2" fontId="0" fillId="2" borderId="4" xfId="0" applyNumberForma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7" fillId="2" borderId="2" xfId="0" applyFont="1" applyFill="1" applyBorder="1" applyAlignment="1">
      <alignment horizontal="left" vertical="top" wrapText="1" indent="3"/>
    </xf>
    <xf numFmtId="0" fontId="7" fillId="2" borderId="4" xfId="0" applyFont="1" applyFill="1" applyBorder="1" applyAlignment="1">
      <alignment horizontal="left" vertical="top" wrapText="1" indent="3"/>
    </xf>
    <xf numFmtId="2" fontId="0" fillId="0" borderId="2" xfId="0" applyNumberFormat="1" applyBorder="1" applyAlignment="1">
      <alignment horizontal="left" wrapText="1"/>
    </xf>
    <xf numFmtId="2" fontId="0" fillId="0" borderId="3" xfId="0" applyNumberFormat="1" applyBorder="1" applyAlignment="1">
      <alignment horizontal="left" wrapText="1"/>
    </xf>
    <xf numFmtId="2" fontId="0" fillId="0" borderId="4" xfId="0" applyNumberFormat="1" applyBorder="1" applyAlignment="1">
      <alignment horizontal="left" wrapText="1"/>
    </xf>
    <xf numFmtId="0" fontId="22" fillId="0" borderId="17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9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5" fillId="0" borderId="25" xfId="2" applyFont="1" applyBorder="1" applyAlignment="1">
      <alignment horizontal="left" vertical="top" wrapText="1"/>
    </xf>
    <xf numFmtId="0" fontId="26" fillId="0" borderId="0" xfId="2" applyFont="1" applyAlignment="1">
      <alignment horizontal="left" wrapText="1"/>
    </xf>
    <xf numFmtId="0" fontId="26" fillId="0" borderId="26" xfId="2" applyFont="1" applyBorder="1" applyAlignment="1">
      <alignment horizontal="left" wrapText="1"/>
    </xf>
    <xf numFmtId="0" fontId="27" fillId="0" borderId="28" xfId="2" applyFont="1" applyBorder="1" applyAlignment="1">
      <alignment horizontal="left" vertical="top" wrapText="1"/>
    </xf>
    <xf numFmtId="0" fontId="26" fillId="0" borderId="29" xfId="2" applyFont="1" applyBorder="1" applyAlignment="1">
      <alignment horizontal="left" wrapText="1"/>
    </xf>
    <xf numFmtId="1" fontId="28" fillId="0" borderId="30" xfId="2" applyNumberFormat="1" applyFont="1" applyBorder="1" applyAlignment="1">
      <alignment horizontal="left" vertical="top" shrinkToFit="1"/>
    </xf>
    <xf numFmtId="0" fontId="27" fillId="0" borderId="30" xfId="2" applyFont="1" applyBorder="1" applyAlignment="1">
      <alignment horizontal="left" vertical="top" wrapText="1"/>
    </xf>
    <xf numFmtId="0" fontId="26" fillId="0" borderId="31" xfId="2" applyFont="1" applyBorder="1" applyAlignment="1">
      <alignment horizontal="left" wrapText="1"/>
    </xf>
    <xf numFmtId="0" fontId="25" fillId="0" borderId="25" xfId="2" applyFont="1" applyBorder="1" applyAlignment="1">
      <alignment horizontal="center" vertical="top" wrapText="1"/>
    </xf>
    <xf numFmtId="0" fontId="27" fillId="0" borderId="30" xfId="2" applyFont="1" applyBorder="1" applyAlignment="1">
      <alignment horizontal="center" vertical="top" wrapText="1"/>
    </xf>
    <xf numFmtId="0" fontId="25" fillId="0" borderId="28" xfId="2" applyFont="1" applyBorder="1" applyAlignment="1">
      <alignment horizontal="left" vertical="top" wrapText="1"/>
    </xf>
    <xf numFmtId="0" fontId="25" fillId="0" borderId="31" xfId="2" applyFont="1" applyBorder="1" applyAlignment="1">
      <alignment horizontal="left" vertical="top" wrapText="1"/>
    </xf>
    <xf numFmtId="0" fontId="27" fillId="0" borderId="31" xfId="2" applyFont="1" applyBorder="1" applyAlignment="1">
      <alignment horizontal="left" vertical="top" wrapText="1"/>
    </xf>
    <xf numFmtId="0" fontId="25" fillId="0" borderId="32" xfId="2" applyFont="1" applyBorder="1" applyAlignment="1">
      <alignment horizontal="center" vertical="center" wrapText="1"/>
    </xf>
    <xf numFmtId="0" fontId="25" fillId="0" borderId="32" xfId="2" applyFont="1" applyBorder="1" applyAlignment="1">
      <alignment horizontal="left" vertical="center" wrapText="1"/>
    </xf>
    <xf numFmtId="0" fontId="25" fillId="0" borderId="32" xfId="2" applyFont="1" applyBorder="1" applyAlignment="1">
      <alignment horizontal="center" vertical="top" wrapText="1"/>
    </xf>
    <xf numFmtId="0" fontId="25" fillId="0" borderId="32" xfId="2" applyFont="1" applyBorder="1" applyAlignment="1">
      <alignment horizontal="left" vertical="top" wrapText="1"/>
    </xf>
    <xf numFmtId="0" fontId="30" fillId="3" borderId="33" xfId="2" applyFont="1" applyFill="1" applyBorder="1" applyAlignment="1">
      <alignment horizontal="center"/>
    </xf>
    <xf numFmtId="0" fontId="30" fillId="4" borderId="33" xfId="2" applyFont="1" applyFill="1" applyBorder="1"/>
    <xf numFmtId="0" fontId="30" fillId="4" borderId="33" xfId="2" applyFont="1" applyFill="1" applyBorder="1" applyAlignment="1">
      <alignment horizontal="center"/>
    </xf>
    <xf numFmtId="167" fontId="30" fillId="0" borderId="33" xfId="2" applyNumberFormat="1" applyFont="1" applyBorder="1" applyAlignment="1">
      <alignment horizontal="right"/>
    </xf>
    <xf numFmtId="167" fontId="30" fillId="3" borderId="33" xfId="2" applyNumberFormat="1" applyFont="1" applyFill="1" applyBorder="1" applyAlignment="1">
      <alignment horizontal="center"/>
    </xf>
    <xf numFmtId="0" fontId="25" fillId="0" borderId="30" xfId="2" applyFont="1" applyBorder="1" applyAlignment="1">
      <alignment horizontal="left" vertical="top" wrapText="1"/>
    </xf>
    <xf numFmtId="0" fontId="1" fillId="0" borderId="29" xfId="2" applyBorder="1"/>
    <xf numFmtId="0" fontId="27" fillId="0" borderId="28" xfId="2" applyFont="1" applyBorder="1" applyAlignment="1">
      <alignment horizontal="left" vertical="top" wrapText="1"/>
    </xf>
    <xf numFmtId="0" fontId="1" fillId="0" borderId="31" xfId="2" applyBorder="1"/>
    <xf numFmtId="0" fontId="26" fillId="0" borderId="0" xfId="2" applyFont="1" applyAlignment="1">
      <alignment horizontal="left" wrapText="1"/>
    </xf>
    <xf numFmtId="0" fontId="1" fillId="0" borderId="0" xfId="2"/>
    <xf numFmtId="0" fontId="23" fillId="0" borderId="0" xfId="2" applyFont="1" applyAlignment="1">
      <alignment horizontal="left" vertical="top" wrapText="1"/>
    </xf>
    <xf numFmtId="0" fontId="25" fillId="0" borderId="25" xfId="2" applyFont="1" applyBorder="1" applyAlignment="1">
      <alignment horizontal="left" vertical="top" wrapText="1"/>
    </xf>
    <xf numFmtId="0" fontId="1" fillId="0" borderId="26" xfId="2" applyBorder="1"/>
    <xf numFmtId="0" fontId="25" fillId="0" borderId="27" xfId="2" applyFont="1" applyBorder="1" applyAlignment="1">
      <alignment horizontal="left" vertical="top" wrapText="1"/>
    </xf>
    <xf numFmtId="0" fontId="24" fillId="0" borderId="0" xfId="2" applyFont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10" fontId="27" fillId="0" borderId="30" xfId="2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shrinkToFit="1"/>
    </xf>
    <xf numFmtId="49" fontId="3" fillId="0" borderId="1" xfId="0" applyNumberFormat="1" applyFont="1" applyBorder="1" applyAlignment="1">
      <alignment horizontal="center" vertical="top" wrapText="1"/>
    </xf>
    <xf numFmtId="49" fontId="30" fillId="0" borderId="33" xfId="2" applyNumberFormat="1" applyFont="1" applyBorder="1"/>
    <xf numFmtId="0" fontId="1" fillId="0" borderId="0" xfId="2"/>
    <xf numFmtId="0" fontId="29" fillId="0" borderId="0" xfId="2" applyFont="1"/>
    <xf numFmtId="167" fontId="29" fillId="0" borderId="0" xfId="2" applyNumberFormat="1" applyFont="1" applyAlignment="1">
      <alignment horizontal="right"/>
    </xf>
  </cellXfs>
  <cellStyles count="3">
    <cellStyle name="Normal" xfId="0" builtinId="0"/>
    <cellStyle name="Normal 2" xfId="2" xr:uid="{E43FDB1F-2393-4B90-9A11-2411C639BFA5}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714375</xdr:colOff>
      <xdr:row>14</xdr:row>
      <xdr:rowOff>85725</xdr:rowOff>
    </xdr:from>
    <xdr:to>
      <xdr:col>3</xdr:col>
      <xdr:colOff>34718</xdr:colOff>
      <xdr:row>16</xdr:row>
      <xdr:rowOff>163890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DB97E8-AAAB-4FF6-BC17-665840D90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3575" y="2676525"/>
          <a:ext cx="3176063" cy="413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workbookViewId="0">
      <selection activeCell="H20" sqref="H20"/>
    </sheetView>
  </sheetViews>
  <sheetFormatPr defaultRowHeight="13.2" x14ac:dyDescent="0.25"/>
  <cols>
    <col min="1" max="1" width="11.44140625" customWidth="1"/>
    <col min="2" max="2" width="4.6640625" customWidth="1"/>
    <col min="3" max="3" width="59.33203125" customWidth="1"/>
    <col min="4" max="4" width="5.33203125" customWidth="1"/>
    <col min="5" max="6" width="9.33203125" customWidth="1"/>
    <col min="7" max="7" width="8.77734375" customWidth="1"/>
    <col min="8" max="8" width="12.6640625" customWidth="1"/>
  </cols>
  <sheetData>
    <row r="1" spans="1:8" ht="30.75" customHeight="1" x14ac:dyDescent="0.25">
      <c r="A1" s="32" t="s">
        <v>0</v>
      </c>
      <c r="B1" s="33"/>
      <c r="C1" s="33"/>
      <c r="D1" s="33"/>
      <c r="E1" s="33"/>
      <c r="F1" s="33"/>
      <c r="G1" s="33"/>
      <c r="H1" s="34"/>
    </row>
    <row r="2" spans="1:8" ht="24.75" customHeight="1" x14ac:dyDescent="0.25">
      <c r="A2" s="1" t="s">
        <v>1</v>
      </c>
      <c r="B2" s="103" t="s">
        <v>114</v>
      </c>
      <c r="C2" s="35"/>
      <c r="D2" s="2" t="s">
        <v>2</v>
      </c>
      <c r="E2" s="3" t="s">
        <v>3</v>
      </c>
      <c r="F2" s="4" t="s">
        <v>4</v>
      </c>
      <c r="G2" s="5" t="s">
        <v>5</v>
      </c>
      <c r="H2" s="6" t="s">
        <v>6</v>
      </c>
    </row>
    <row r="3" spans="1:8" ht="15" customHeight="1" x14ac:dyDescent="0.25">
      <c r="A3" s="36" t="s">
        <v>7</v>
      </c>
      <c r="B3" s="37"/>
      <c r="C3" s="37"/>
      <c r="D3" s="37"/>
      <c r="E3" s="37"/>
      <c r="F3" s="37"/>
      <c r="G3" s="37"/>
      <c r="H3" s="38"/>
    </row>
    <row r="4" spans="1:8" ht="12.15" customHeight="1" x14ac:dyDescent="0.25">
      <c r="A4" s="39"/>
      <c r="B4" s="40"/>
      <c r="C4" s="40"/>
      <c r="D4" s="41"/>
      <c r="E4" s="42" t="s">
        <v>8</v>
      </c>
      <c r="F4" s="43"/>
      <c r="G4" s="43"/>
      <c r="H4" s="44"/>
    </row>
    <row r="5" spans="1:8" ht="27.75" customHeight="1" x14ac:dyDescent="0.25">
      <c r="A5" s="7" t="s">
        <v>9</v>
      </c>
      <c r="B5" s="8" t="s">
        <v>10</v>
      </c>
      <c r="C5" s="7" t="s">
        <v>11</v>
      </c>
      <c r="D5" s="8" t="s">
        <v>12</v>
      </c>
      <c r="E5" s="9" t="s">
        <v>13</v>
      </c>
      <c r="F5" s="8" t="s">
        <v>14</v>
      </c>
      <c r="G5" s="7" t="s">
        <v>15</v>
      </c>
      <c r="H5" s="8" t="s">
        <v>16</v>
      </c>
    </row>
    <row r="6" spans="1:8" ht="6.75" customHeight="1" x14ac:dyDescent="0.25">
      <c r="A6" s="39"/>
      <c r="B6" s="40"/>
      <c r="C6" s="40"/>
      <c r="D6" s="40"/>
      <c r="E6" s="40"/>
      <c r="F6" s="40"/>
      <c r="G6" s="40"/>
      <c r="H6" s="41"/>
    </row>
    <row r="7" spans="1:8" ht="12.15" customHeight="1" x14ac:dyDescent="0.25">
      <c r="A7" s="48"/>
      <c r="B7" s="49"/>
      <c r="C7" s="49"/>
      <c r="D7" s="49"/>
      <c r="E7" s="50"/>
      <c r="F7" s="51" t="s">
        <v>17</v>
      </c>
      <c r="G7" s="52"/>
      <c r="H7" s="10"/>
    </row>
    <row r="8" spans="1:8" ht="12.15" customHeight="1" x14ac:dyDescent="0.25">
      <c r="A8" s="11"/>
      <c r="B8" s="20">
        <v>1</v>
      </c>
      <c r="C8" s="12" t="s">
        <v>18</v>
      </c>
      <c r="D8" s="13"/>
      <c r="E8" s="13"/>
      <c r="F8" s="13"/>
      <c r="G8" s="13"/>
      <c r="H8" s="14">
        <f>SUM(H9:H10)</f>
        <v>25070.980000000003</v>
      </c>
    </row>
    <row r="9" spans="1:8" ht="12.15" customHeight="1" x14ac:dyDescent="0.25">
      <c r="A9" s="105">
        <v>103689</v>
      </c>
      <c r="B9" s="21" t="s">
        <v>56</v>
      </c>
      <c r="C9" s="15" t="s">
        <v>19</v>
      </c>
      <c r="D9" s="15" t="s">
        <v>4</v>
      </c>
      <c r="E9" s="16" t="s">
        <v>20</v>
      </c>
      <c r="F9" s="16" t="s">
        <v>21</v>
      </c>
      <c r="G9" s="16" t="s">
        <v>22</v>
      </c>
      <c r="H9" s="19">
        <f>ROUND(G9*E9,2)</f>
        <v>2249.08</v>
      </c>
    </row>
    <row r="10" spans="1:8" ht="12.15" customHeight="1" x14ac:dyDescent="0.25">
      <c r="A10" s="105">
        <v>90091</v>
      </c>
      <c r="B10" s="21" t="s">
        <v>57</v>
      </c>
      <c r="C10" s="15" t="s">
        <v>23</v>
      </c>
      <c r="D10" s="15" t="s">
        <v>24</v>
      </c>
      <c r="E10" s="16" t="s">
        <v>25</v>
      </c>
      <c r="F10" s="16" t="s">
        <v>26</v>
      </c>
      <c r="G10" s="16" t="s">
        <v>27</v>
      </c>
      <c r="H10" s="19">
        <f>ROUND(G10*E10,2)</f>
        <v>22821.9</v>
      </c>
    </row>
    <row r="11" spans="1:8" ht="6.75" customHeight="1" x14ac:dyDescent="0.25">
      <c r="A11" s="53"/>
      <c r="B11" s="54"/>
      <c r="C11" s="54"/>
      <c r="D11" s="54"/>
      <c r="E11" s="54"/>
      <c r="F11" s="54"/>
      <c r="G11" s="54"/>
      <c r="H11" s="55"/>
    </row>
    <row r="12" spans="1:8" ht="12.15" customHeight="1" x14ac:dyDescent="0.25">
      <c r="A12" s="11"/>
      <c r="B12" s="20">
        <v>2</v>
      </c>
      <c r="C12" s="12" t="s">
        <v>28</v>
      </c>
      <c r="D12" s="13"/>
      <c r="E12" s="13"/>
      <c r="F12" s="13"/>
      <c r="G12" s="13"/>
      <c r="H12" s="14">
        <f>SUM(H13:H18)</f>
        <v>203875.87</v>
      </c>
    </row>
    <row r="13" spans="1:8" ht="12.15" customHeight="1" x14ac:dyDescent="0.25">
      <c r="A13" s="106" t="s">
        <v>29</v>
      </c>
      <c r="B13" s="21" t="s">
        <v>58</v>
      </c>
      <c r="C13" s="15" t="s">
        <v>30</v>
      </c>
      <c r="D13" s="15" t="s">
        <v>31</v>
      </c>
      <c r="E13" s="16" t="s">
        <v>32</v>
      </c>
      <c r="F13" s="16" t="s">
        <v>33</v>
      </c>
      <c r="G13" s="16" t="s">
        <v>34</v>
      </c>
      <c r="H13" s="19">
        <f>ROUND(G13*E13,2)</f>
        <v>174894</v>
      </c>
    </row>
    <row r="14" spans="1:8" ht="12.15" customHeight="1" x14ac:dyDescent="0.25">
      <c r="A14" s="106" t="s">
        <v>29</v>
      </c>
      <c r="B14" s="21" t="s">
        <v>59</v>
      </c>
      <c r="C14" s="15" t="s">
        <v>35</v>
      </c>
      <c r="D14" s="15" t="s">
        <v>31</v>
      </c>
      <c r="E14" s="16" t="s">
        <v>36</v>
      </c>
      <c r="F14" s="16" t="s">
        <v>37</v>
      </c>
      <c r="G14" s="16" t="s">
        <v>38</v>
      </c>
      <c r="H14" s="19">
        <f t="shared" ref="H14:H18" si="0">ROUND(G14*E14,2)</f>
        <v>8535</v>
      </c>
    </row>
    <row r="15" spans="1:8" ht="12.15" customHeight="1" x14ac:dyDescent="0.25">
      <c r="A15" s="105">
        <v>94492</v>
      </c>
      <c r="B15" s="21" t="s">
        <v>60</v>
      </c>
      <c r="C15" s="15" t="s">
        <v>39</v>
      </c>
      <c r="D15" s="15" t="s">
        <v>40</v>
      </c>
      <c r="E15" s="16" t="s">
        <v>41</v>
      </c>
      <c r="F15" s="16" t="s">
        <v>42</v>
      </c>
      <c r="G15" s="16" t="s">
        <v>43</v>
      </c>
      <c r="H15" s="19">
        <f t="shared" si="0"/>
        <v>383.22</v>
      </c>
    </row>
    <row r="16" spans="1:8" ht="12.15" customHeight="1" x14ac:dyDescent="0.25">
      <c r="A16" s="105">
        <v>37426</v>
      </c>
      <c r="B16" s="21" t="s">
        <v>61</v>
      </c>
      <c r="C16" s="15" t="s">
        <v>44</v>
      </c>
      <c r="D16" s="15" t="s">
        <v>40</v>
      </c>
      <c r="E16" s="16" t="s">
        <v>45</v>
      </c>
      <c r="F16" s="16" t="s">
        <v>46</v>
      </c>
      <c r="G16" s="16" t="s">
        <v>47</v>
      </c>
      <c r="H16" s="19">
        <f t="shared" si="0"/>
        <v>4027.3</v>
      </c>
    </row>
    <row r="17" spans="1:8" ht="12.15" customHeight="1" x14ac:dyDescent="0.25">
      <c r="A17" s="105">
        <v>37441</v>
      </c>
      <c r="B17" s="21" t="s">
        <v>62</v>
      </c>
      <c r="C17" s="15" t="s">
        <v>48</v>
      </c>
      <c r="D17" s="15" t="s">
        <v>40</v>
      </c>
      <c r="E17" s="16" t="s">
        <v>49</v>
      </c>
      <c r="F17" s="16" t="s">
        <v>50</v>
      </c>
      <c r="G17" s="16" t="s">
        <v>51</v>
      </c>
      <c r="H17" s="19">
        <f t="shared" si="0"/>
        <v>13667.35</v>
      </c>
    </row>
    <row r="18" spans="1:8" ht="12.15" customHeight="1" x14ac:dyDescent="0.25">
      <c r="A18" s="105">
        <v>37441</v>
      </c>
      <c r="B18" s="21" t="s">
        <v>63</v>
      </c>
      <c r="C18" s="15" t="s">
        <v>52</v>
      </c>
      <c r="D18" s="15" t="s">
        <v>31</v>
      </c>
      <c r="E18" s="16" t="s">
        <v>32</v>
      </c>
      <c r="F18" s="16" t="s">
        <v>53</v>
      </c>
      <c r="G18" s="16" t="s">
        <v>54</v>
      </c>
      <c r="H18" s="19">
        <f t="shared" si="0"/>
        <v>2369</v>
      </c>
    </row>
    <row r="19" spans="1:8" ht="6.75" customHeight="1" x14ac:dyDescent="0.25">
      <c r="A19" s="53"/>
      <c r="B19" s="54"/>
      <c r="C19" s="54"/>
      <c r="D19" s="54"/>
      <c r="E19" s="54"/>
      <c r="F19" s="54"/>
      <c r="G19" s="54"/>
      <c r="H19" s="55"/>
    </row>
    <row r="20" spans="1:8" ht="12.75" customHeight="1" x14ac:dyDescent="0.25">
      <c r="A20" s="45"/>
      <c r="B20" s="46"/>
      <c r="C20" s="46"/>
      <c r="D20" s="46"/>
      <c r="E20" s="46"/>
      <c r="F20" s="47"/>
      <c r="G20" s="17" t="s">
        <v>55</v>
      </c>
      <c r="H20" s="18">
        <f>H8+H12</f>
        <v>228946.85</v>
      </c>
    </row>
  </sheetData>
  <mergeCells count="11">
    <mergeCell ref="A20:F20"/>
    <mergeCell ref="A6:H6"/>
    <mergeCell ref="A7:E7"/>
    <mergeCell ref="F7:G7"/>
    <mergeCell ref="A11:H11"/>
    <mergeCell ref="A19:H19"/>
    <mergeCell ref="A1:H1"/>
    <mergeCell ref="B2:C2"/>
    <mergeCell ref="A3:H3"/>
    <mergeCell ref="A4:D4"/>
    <mergeCell ref="E4:H4"/>
  </mergeCells>
  <pageMargins left="0.23622047244094491" right="0.23622047244094491" top="0.74803149606299213" bottom="0.74803149606299213" header="0.31496062992125984" footer="0.31496062992125984"/>
  <pageSetup paperSize="9" scale="13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4CA7-4C98-4E77-937D-11380DDD6D34}">
  <dimension ref="B3:E17"/>
  <sheetViews>
    <sheetView workbookViewId="0">
      <selection activeCell="B4" sqref="B4:E17"/>
    </sheetView>
  </sheetViews>
  <sheetFormatPr defaultRowHeight="13.2" x14ac:dyDescent="0.25"/>
  <cols>
    <col min="2" max="2" width="14.33203125" customWidth="1"/>
    <col min="3" max="3" width="41.88671875" customWidth="1"/>
    <col min="4" max="4" width="6.44140625" customWidth="1"/>
  </cols>
  <sheetData>
    <row r="3" spans="2:5" ht="13.8" thickBot="1" x14ac:dyDescent="0.3"/>
    <row r="4" spans="2:5" ht="14.4" thickBot="1" x14ac:dyDescent="0.35">
      <c r="B4" s="61" t="s">
        <v>64</v>
      </c>
      <c r="C4" s="63"/>
      <c r="D4" s="22" t="s">
        <v>65</v>
      </c>
      <c r="E4" s="27" t="s">
        <v>66</v>
      </c>
    </row>
    <row r="5" spans="2:5" ht="13.8" x14ac:dyDescent="0.3">
      <c r="B5" s="66" t="s">
        <v>67</v>
      </c>
      <c r="C5" s="67"/>
      <c r="D5" s="23" t="s">
        <v>68</v>
      </c>
      <c r="E5" s="28">
        <v>3.9050000000000001E-2</v>
      </c>
    </row>
    <row r="6" spans="2:5" ht="13.8" x14ac:dyDescent="0.3">
      <c r="B6" s="68" t="s">
        <v>69</v>
      </c>
      <c r="C6" s="69"/>
      <c r="D6" s="24" t="s">
        <v>70</v>
      </c>
      <c r="E6" s="29">
        <v>3.2000000000000002E-3</v>
      </c>
    </row>
    <row r="7" spans="2:5" ht="13.8" x14ac:dyDescent="0.3">
      <c r="B7" s="68" t="s">
        <v>71</v>
      </c>
      <c r="C7" s="69"/>
      <c r="D7" s="24" t="s">
        <v>72</v>
      </c>
      <c r="E7" s="29">
        <v>5.0000000000000001E-3</v>
      </c>
    </row>
    <row r="8" spans="2:5" ht="13.8" x14ac:dyDescent="0.3">
      <c r="B8" s="68" t="s">
        <v>73</v>
      </c>
      <c r="C8" s="69"/>
      <c r="D8" s="24" t="s">
        <v>74</v>
      </c>
      <c r="E8" s="29">
        <v>1.0200000000000001E-2</v>
      </c>
    </row>
    <row r="9" spans="2:5" ht="13.8" x14ac:dyDescent="0.3">
      <c r="B9" s="68" t="s">
        <v>75</v>
      </c>
      <c r="C9" s="69"/>
      <c r="D9" s="24" t="s">
        <v>76</v>
      </c>
      <c r="E9" s="29">
        <v>6.6400000000000001E-2</v>
      </c>
    </row>
    <row r="10" spans="2:5" ht="13.8" x14ac:dyDescent="0.3">
      <c r="B10" s="56" t="s">
        <v>77</v>
      </c>
      <c r="C10" s="25" t="s">
        <v>78</v>
      </c>
      <c r="D10" s="58" t="s">
        <v>79</v>
      </c>
      <c r="E10" s="29">
        <v>6.4999999999999997E-3</v>
      </c>
    </row>
    <row r="11" spans="2:5" ht="13.8" x14ac:dyDescent="0.3">
      <c r="B11" s="57"/>
      <c r="C11" s="25" t="s">
        <v>80</v>
      </c>
      <c r="D11" s="59"/>
      <c r="E11" s="29">
        <v>0.03</v>
      </c>
    </row>
    <row r="12" spans="2:5" ht="13.8" x14ac:dyDescent="0.3">
      <c r="B12" s="57"/>
      <c r="C12" s="25" t="s">
        <v>81</v>
      </c>
      <c r="D12" s="59"/>
      <c r="E12" s="29">
        <v>0.05</v>
      </c>
    </row>
    <row r="13" spans="2:5" ht="14.4" thickBot="1" x14ac:dyDescent="0.35">
      <c r="B13" s="57"/>
      <c r="C13" s="26" t="s">
        <v>82</v>
      </c>
      <c r="D13" s="60"/>
      <c r="E13" s="30">
        <v>0</v>
      </c>
    </row>
    <row r="14" spans="2:5" ht="14.4" thickBot="1" x14ac:dyDescent="0.35">
      <c r="B14" s="61" t="s">
        <v>83</v>
      </c>
      <c r="C14" s="62"/>
      <c r="D14" s="63"/>
      <c r="E14" s="31">
        <f>(((1+(E5+E7+E6))*(1+E8)*(1+E9))/(1-(E10+E11+E12)))-1</f>
        <v>0.23500671207443902</v>
      </c>
    </row>
    <row r="15" spans="2:5" x14ac:dyDescent="0.25">
      <c r="B15" s="64"/>
      <c r="C15" s="64"/>
      <c r="D15" s="64"/>
      <c r="E15" s="64"/>
    </row>
    <row r="16" spans="2:5" x14ac:dyDescent="0.25">
      <c r="B16" s="65"/>
      <c r="C16" s="65"/>
      <c r="D16" s="65"/>
      <c r="E16" s="65"/>
    </row>
    <row r="17" spans="2:5" x14ac:dyDescent="0.25">
      <c r="B17" s="65"/>
      <c r="C17" s="65"/>
      <c r="D17" s="65"/>
      <c r="E17" s="65"/>
    </row>
  </sheetData>
  <mergeCells count="10">
    <mergeCell ref="B10:B13"/>
    <mergeCell ref="D10:D13"/>
    <mergeCell ref="B14:D14"/>
    <mergeCell ref="B15:E17"/>
    <mergeCell ref="B4:C4"/>
    <mergeCell ref="B5:C5"/>
    <mergeCell ref="B6:C6"/>
    <mergeCell ref="B7:C7"/>
    <mergeCell ref="B8:C8"/>
    <mergeCell ref="B9:C9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6266D-2382-403A-9000-9DD26644A3C4}">
  <dimension ref="A1:I20"/>
  <sheetViews>
    <sheetView tabSelected="1" workbookViewId="0">
      <selection activeCell="D15" sqref="D15"/>
    </sheetView>
  </sheetViews>
  <sheetFormatPr defaultRowHeight="13.2" x14ac:dyDescent="0.25"/>
  <cols>
    <col min="3" max="3" width="13.33203125" customWidth="1"/>
    <col min="4" max="4" width="100.21875" customWidth="1"/>
    <col min="5" max="5" width="7.77734375" customWidth="1"/>
    <col min="6" max="6" width="11.109375" customWidth="1"/>
    <col min="7" max="7" width="6.6640625" customWidth="1"/>
    <col min="8" max="9" width="15.5546875" customWidth="1"/>
  </cols>
  <sheetData>
    <row r="1" spans="1:9" ht="14.4" x14ac:dyDescent="0.3">
      <c r="A1" s="98" t="s">
        <v>84</v>
      </c>
      <c r="B1" s="97"/>
      <c r="C1" s="97"/>
      <c r="D1" s="97"/>
      <c r="E1" s="97"/>
      <c r="F1" s="97"/>
      <c r="G1" s="97"/>
      <c r="H1" s="97"/>
      <c r="I1" s="97"/>
    </row>
    <row r="2" spans="1:9" ht="14.4" x14ac:dyDescent="0.3">
      <c r="A2" s="102" t="s">
        <v>85</v>
      </c>
      <c r="B2" s="97"/>
      <c r="C2" s="97"/>
      <c r="D2" s="97"/>
      <c r="E2" s="97"/>
      <c r="F2" s="97"/>
      <c r="G2" s="97"/>
      <c r="H2" s="97"/>
      <c r="I2" s="97"/>
    </row>
    <row r="3" spans="1:9" ht="14.4" x14ac:dyDescent="0.3">
      <c r="A3" s="99" t="s">
        <v>86</v>
      </c>
      <c r="B3" s="100"/>
      <c r="C3" s="70" t="s">
        <v>87</v>
      </c>
      <c r="D3" s="70" t="s">
        <v>88</v>
      </c>
      <c r="E3" s="101" t="s">
        <v>89</v>
      </c>
      <c r="F3" s="97"/>
      <c r="G3" s="71"/>
      <c r="H3" s="71"/>
      <c r="I3" s="72"/>
    </row>
    <row r="4" spans="1:9" ht="33" customHeight="1" x14ac:dyDescent="0.3">
      <c r="A4" s="73"/>
      <c r="B4" s="74"/>
      <c r="C4" s="75"/>
      <c r="D4" s="76" t="s">
        <v>90</v>
      </c>
      <c r="E4" s="94" t="s">
        <v>155</v>
      </c>
      <c r="F4" s="95"/>
      <c r="G4" s="77"/>
      <c r="H4" s="77"/>
      <c r="I4" s="74"/>
    </row>
    <row r="5" spans="1:9" ht="14.4" x14ac:dyDescent="0.3">
      <c r="A5" s="96"/>
      <c r="B5" s="97"/>
      <c r="C5" s="97"/>
      <c r="D5" s="97"/>
      <c r="E5" s="97"/>
      <c r="F5" s="97"/>
      <c r="G5" s="97"/>
      <c r="H5" s="97"/>
      <c r="I5" s="97"/>
    </row>
    <row r="6" spans="1:9" ht="14.4" x14ac:dyDescent="0.3">
      <c r="A6" s="99" t="s">
        <v>91</v>
      </c>
      <c r="B6" s="100"/>
      <c r="C6" s="70" t="s">
        <v>91</v>
      </c>
      <c r="D6" s="70" t="s">
        <v>92</v>
      </c>
      <c r="E6" s="101" t="s">
        <v>93</v>
      </c>
      <c r="F6" s="97"/>
      <c r="G6" s="78" t="s">
        <v>94</v>
      </c>
      <c r="H6" s="78" t="s">
        <v>95</v>
      </c>
      <c r="I6" s="78" t="s">
        <v>96</v>
      </c>
    </row>
    <row r="7" spans="1:9" ht="15" customHeight="1" x14ac:dyDescent="0.3">
      <c r="A7" s="92" t="s">
        <v>112</v>
      </c>
      <c r="B7" s="93"/>
      <c r="C7" s="76" t="s">
        <v>111</v>
      </c>
      <c r="D7" s="76" t="s">
        <v>113</v>
      </c>
      <c r="E7" s="94" t="s">
        <v>115</v>
      </c>
      <c r="F7" s="95"/>
      <c r="G7" s="104">
        <f>BDI!E14</f>
        <v>0.23500671207443902</v>
      </c>
      <c r="H7" s="79" t="s">
        <v>97</v>
      </c>
      <c r="I7" s="79" t="s">
        <v>97</v>
      </c>
    </row>
    <row r="8" spans="1:9" x14ac:dyDescent="0.25">
      <c r="A8" s="80"/>
      <c r="B8" s="81"/>
      <c r="C8" s="76"/>
      <c r="D8" s="73"/>
      <c r="E8" s="73"/>
      <c r="F8" s="82"/>
      <c r="G8" s="79"/>
      <c r="H8" s="73"/>
      <c r="I8" s="76"/>
    </row>
    <row r="9" spans="1:9" x14ac:dyDescent="0.25">
      <c r="A9" s="83" t="s">
        <v>98</v>
      </c>
      <c r="B9" s="83" t="s">
        <v>99</v>
      </c>
      <c r="C9" s="84" t="s">
        <v>100</v>
      </c>
      <c r="D9" s="83" t="s">
        <v>101</v>
      </c>
      <c r="E9" s="83" t="s">
        <v>102</v>
      </c>
      <c r="F9" s="84" t="s">
        <v>103</v>
      </c>
      <c r="G9" s="85" t="s">
        <v>104</v>
      </c>
      <c r="H9" s="86" t="s">
        <v>105</v>
      </c>
      <c r="I9" s="86" t="s">
        <v>106</v>
      </c>
    </row>
    <row r="10" spans="1:9" ht="13.8" x14ac:dyDescent="0.3">
      <c r="A10" s="107" t="s">
        <v>116</v>
      </c>
      <c r="B10" s="87"/>
      <c r="C10" s="88"/>
      <c r="D10" s="88" t="s">
        <v>136</v>
      </c>
      <c r="E10" s="89"/>
      <c r="F10" s="90"/>
      <c r="G10" s="91"/>
      <c r="H10" s="90"/>
      <c r="I10" s="90"/>
    </row>
    <row r="11" spans="1:9" ht="13.8" x14ac:dyDescent="0.3">
      <c r="A11" s="107" t="s">
        <v>117</v>
      </c>
      <c r="B11" s="87" t="s">
        <v>107</v>
      </c>
      <c r="C11" s="88">
        <v>103689</v>
      </c>
      <c r="D11" s="88" t="s">
        <v>137</v>
      </c>
      <c r="E11" s="89" t="s">
        <v>108</v>
      </c>
      <c r="F11" s="90" t="s">
        <v>140</v>
      </c>
      <c r="G11" s="91" t="s">
        <v>94</v>
      </c>
      <c r="H11" s="90" t="s">
        <v>147</v>
      </c>
      <c r="I11" s="90">
        <v>2249.08</v>
      </c>
    </row>
    <row r="12" spans="1:9" ht="13.8" x14ac:dyDescent="0.3">
      <c r="A12" s="107" t="s">
        <v>118</v>
      </c>
      <c r="B12" s="87" t="s">
        <v>107</v>
      </c>
      <c r="C12" s="88">
        <v>90091</v>
      </c>
      <c r="D12" s="88" t="s">
        <v>138</v>
      </c>
      <c r="E12" s="89" t="s">
        <v>109</v>
      </c>
      <c r="F12" s="90" t="s">
        <v>141</v>
      </c>
      <c r="G12" s="91" t="s">
        <v>94</v>
      </c>
      <c r="H12" s="90" t="s">
        <v>148</v>
      </c>
      <c r="I12" s="90">
        <v>22821.9</v>
      </c>
    </row>
    <row r="13" spans="1:9" ht="13.8" x14ac:dyDescent="0.3">
      <c r="A13" s="107" t="s">
        <v>119</v>
      </c>
      <c r="B13" s="87"/>
      <c r="C13" s="88"/>
      <c r="D13" s="88" t="s">
        <v>129</v>
      </c>
      <c r="E13" s="89"/>
      <c r="F13" s="90"/>
      <c r="G13" s="91"/>
      <c r="H13" s="90"/>
      <c r="I13" s="90"/>
    </row>
    <row r="14" spans="1:9" ht="13.8" x14ac:dyDescent="0.3">
      <c r="A14" s="107" t="s">
        <v>120</v>
      </c>
      <c r="B14" s="87" t="s">
        <v>128</v>
      </c>
      <c r="C14" s="88" t="s">
        <v>127</v>
      </c>
      <c r="D14" s="88" t="s">
        <v>130</v>
      </c>
      <c r="E14" s="89" t="s">
        <v>110</v>
      </c>
      <c r="F14" s="90" t="s">
        <v>142</v>
      </c>
      <c r="G14" s="91" t="s">
        <v>94</v>
      </c>
      <c r="H14" s="90" t="s">
        <v>149</v>
      </c>
      <c r="I14" s="90">
        <v>174894</v>
      </c>
    </row>
    <row r="15" spans="1:9" ht="13.8" x14ac:dyDescent="0.3">
      <c r="A15" s="107" t="s">
        <v>121</v>
      </c>
      <c r="B15" s="87" t="s">
        <v>128</v>
      </c>
      <c r="C15" s="88" t="s">
        <v>127</v>
      </c>
      <c r="D15" s="88" t="s">
        <v>131</v>
      </c>
      <c r="E15" s="89" t="s">
        <v>110</v>
      </c>
      <c r="F15" s="90" t="s">
        <v>143</v>
      </c>
      <c r="G15" s="91" t="s">
        <v>94</v>
      </c>
      <c r="H15" s="90" t="s">
        <v>150</v>
      </c>
      <c r="I15" s="90">
        <v>8535</v>
      </c>
    </row>
    <row r="16" spans="1:9" ht="13.8" x14ac:dyDescent="0.3">
      <c r="A16" s="107" t="s">
        <v>122</v>
      </c>
      <c r="B16" s="87" t="s">
        <v>107</v>
      </c>
      <c r="C16" s="88">
        <v>94492</v>
      </c>
      <c r="D16" s="88" t="s">
        <v>132</v>
      </c>
      <c r="E16" s="89" t="s">
        <v>139</v>
      </c>
      <c r="F16" s="90" t="s">
        <v>144</v>
      </c>
      <c r="G16" s="91" t="s">
        <v>94</v>
      </c>
      <c r="H16" s="90" t="s">
        <v>151</v>
      </c>
      <c r="I16" s="90">
        <v>383.22</v>
      </c>
    </row>
    <row r="17" spans="1:9" ht="13.8" x14ac:dyDescent="0.3">
      <c r="A17" s="107" t="s">
        <v>123</v>
      </c>
      <c r="B17" s="87" t="s">
        <v>107</v>
      </c>
      <c r="C17" s="88">
        <v>37426</v>
      </c>
      <c r="D17" s="88" t="s">
        <v>133</v>
      </c>
      <c r="E17" s="89" t="s">
        <v>139</v>
      </c>
      <c r="F17" s="90" t="s">
        <v>145</v>
      </c>
      <c r="G17" s="91" t="s">
        <v>94</v>
      </c>
      <c r="H17" s="90" t="s">
        <v>152</v>
      </c>
      <c r="I17" s="90">
        <v>4027.3</v>
      </c>
    </row>
    <row r="18" spans="1:9" ht="13.8" x14ac:dyDescent="0.3">
      <c r="A18" s="107" t="s">
        <v>124</v>
      </c>
      <c r="B18" s="87" t="s">
        <v>107</v>
      </c>
      <c r="C18" s="88">
        <v>37441</v>
      </c>
      <c r="D18" s="88" t="s">
        <v>134</v>
      </c>
      <c r="E18" s="89" t="s">
        <v>139</v>
      </c>
      <c r="F18" s="90" t="s">
        <v>146</v>
      </c>
      <c r="G18" s="91"/>
      <c r="H18" s="90" t="s">
        <v>153</v>
      </c>
      <c r="I18" s="90">
        <v>13667.35</v>
      </c>
    </row>
    <row r="19" spans="1:9" ht="13.8" x14ac:dyDescent="0.3">
      <c r="A19" s="107" t="s">
        <v>125</v>
      </c>
      <c r="B19" s="87" t="s">
        <v>107</v>
      </c>
      <c r="C19" s="88">
        <v>37441</v>
      </c>
      <c r="D19" s="88" t="s">
        <v>135</v>
      </c>
      <c r="E19" s="89" t="s">
        <v>110</v>
      </c>
      <c r="F19" s="90" t="s">
        <v>142</v>
      </c>
      <c r="G19" s="91" t="s">
        <v>94</v>
      </c>
      <c r="H19" s="90" t="s">
        <v>154</v>
      </c>
      <c r="I19" s="90">
        <v>2369</v>
      </c>
    </row>
    <row r="20" spans="1:9" ht="14.4" x14ac:dyDescent="0.3">
      <c r="A20" s="109" t="s">
        <v>126</v>
      </c>
      <c r="B20" s="108"/>
      <c r="C20" s="108"/>
      <c r="D20" s="108"/>
      <c r="E20" s="108"/>
      <c r="F20" s="108"/>
      <c r="G20" s="108"/>
      <c r="H20" s="108"/>
      <c r="I20" s="110">
        <v>228946.85</v>
      </c>
    </row>
  </sheetData>
  <mergeCells count="10">
    <mergeCell ref="A7:B7"/>
    <mergeCell ref="E7:F7"/>
    <mergeCell ref="A5:I5"/>
    <mergeCell ref="A1:I1"/>
    <mergeCell ref="A3:B3"/>
    <mergeCell ref="A6:B6"/>
    <mergeCell ref="E3:F3"/>
    <mergeCell ref="E4:F4"/>
    <mergeCell ref="E6:F6"/>
    <mergeCell ref="A2:I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BDI</vt:lpstr>
      <vt:lpstr>Orçamento licitação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orçamento reservatorio capão bonito att</dc:title>
  <dc:creator>User</dc:creator>
  <cp:lastModifiedBy>Planejamento-01</cp:lastModifiedBy>
  <cp:lastPrinted>2026-08-07T17:36:57Z</cp:lastPrinted>
  <dcterms:created xsi:type="dcterms:W3CDTF">2026-08-05T19:01:43Z</dcterms:created>
  <dcterms:modified xsi:type="dcterms:W3CDTF">2026-08-07T17:37:03Z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2026-08-05T00:00:00Z</vt:filetime>
  </property>
  <property fmtid="{D5CDD505-2E9C-101B-9397-08002B2CF9AE}" pid="4" name="Creator">
    <vt:lpwstr>Google Sheets</vt:lpwstr>
  </property>
  <property fmtid="{D5CDD505-2E9C-101B-9397-08002B2CF9AE}" pid="5" name="LastSaved">
    <vt:filetime>2026-08-05T00:00:00Z</vt:filetime>
  </property>
</Properties>
</file>