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ROJETOS\UBS Harmonia (refoma)\Cercamento\"/>
    </mc:Choice>
  </mc:AlternateContent>
  <bookViews>
    <workbookView xWindow="4890" yWindow="105" windowWidth="18120" windowHeight="12090"/>
  </bookViews>
  <sheets>
    <sheet name="HARMONIA - Orçamento" sheetId="16" r:id="rId1"/>
  </sheets>
  <externalReferences>
    <externalReference r:id="rId2"/>
  </externalReferences>
  <definedNames>
    <definedName name="_xlnm.Print_Area" localSheetId="0">'HARMONIA - Orçamento'!$A$1:$H$27</definedName>
    <definedName name="arre" localSheetId="0">IF(#REF!=TRUE,2,15)</definedName>
    <definedName name="arre">IF(#REF!=TRUE,2,15)</definedName>
    <definedName name="arredquant" localSheetId="0">IF('HARMONIA - Orçamento'!#REF!=TRUE,2,15)</definedName>
    <definedName name="arredquant">IF(#REF!=TRUE,2,15)</definedName>
    <definedName name="arredtot" localSheetId="0">IF('HARMONIA - Orçamento'!#REF!=TRUE,2,15)</definedName>
    <definedName name="arredtot">IF(#REF!=TRUE,2,15)</definedName>
    <definedName name="arredunit" localSheetId="0">IF('HARMONIA - Orçamento'!#REF!=TRUE,2,15)</definedName>
    <definedName name="arredunit">IF(#REF!=TRUE,2,15)</definedName>
    <definedName name="O" localSheetId="0">ROUND(ROUND(#REF!,arredquant)*ROUND(#REF!,'HARMONIA - Orçamento'!arre),arredtot)</definedName>
    <definedName name="O">ROUND(ROUND(#REF!,arredquant)*ROUND(#REF!,arredunit),arredtot)</definedName>
    <definedName name="RegimeExecucao">IF(OR([1]DADOS!$A$36="Empreitada Preço Global",[1]DADOS!$A$36="Empreitada Integral"),"Global","Unitário")</definedName>
    <definedName name="SomaAgrup" localSheetId="0">SUMIF(OFFSET('HARMONIA - Orçamento'!$A1,1,0,'HARMONIA - Orçamento'!$B1),"S",OFFSET('HARMONIA - Orçamento'!A1,1,0,'HARMONIA - Orçamento'!$B1))</definedName>
    <definedName name="SomaAgrup">SUMIF(OFFSET(#REF!,1,0,#REF!),"S",OFFSET(#REF!,1,0,#REF!))</definedName>
    <definedName name="total" localSheetId="0">ROUND(ROUND('HARMONIA - Orçamento'!XFC1,'HARMONIA - Orçamento'!arredquant)*ROUND('HARMONIA - Orçamento'!XFD1,'HARMONIA - Orçamento'!arredunit),'HARMONIA - Orçamento'!arredtot)</definedName>
    <definedName name="total">ROUND(ROUND(#REF!,arredquant)*ROUND(#REF!,arredunit),arredtot)</definedName>
    <definedName name="varanda" localSheetId="0">ROUND(ROUND(#REF!,arredquant)*ROUND(#REF!,'HARMONIA - Orçamento'!arre),arredtot)</definedName>
    <definedName name="varanda">ROUND(ROUND(#REF!,arredquant)*ROUND(#REF!,arredunit),arredtot)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16" l="1"/>
  <c r="G11" i="16"/>
  <c r="H11" i="16" s="1"/>
  <c r="G12" i="16"/>
  <c r="H12" i="16" s="1"/>
  <c r="G13" i="16"/>
  <c r="H13" i="16" s="1"/>
  <c r="G14" i="16"/>
  <c r="H14" i="16" s="1"/>
  <c r="G15" i="16"/>
  <c r="H15" i="16" s="1"/>
  <c r="G16" i="16"/>
  <c r="H16" i="16" s="1"/>
  <c r="G17" i="16"/>
  <c r="H17" i="16" s="1"/>
  <c r="G18" i="16"/>
  <c r="H18" i="16" s="1"/>
  <c r="G19" i="16"/>
  <c r="H19" i="16" s="1"/>
  <c r="G20" i="16"/>
  <c r="G10" i="16"/>
  <c r="H10" i="16" s="1"/>
  <c r="E10" i="16" l="1"/>
  <c r="H9" i="16" l="1"/>
  <c r="H22" i="16" l="1"/>
</calcChain>
</file>

<file path=xl/sharedStrings.xml><?xml version="1.0" encoding="utf-8"?>
<sst xmlns="http://schemas.openxmlformats.org/spreadsheetml/2006/main" count="57" uniqueCount="49">
  <si>
    <t>SERVIÇOS PRELIMINARES E GERAIS</t>
  </si>
  <si>
    <t>1.1</t>
  </si>
  <si>
    <t>1.2</t>
  </si>
  <si>
    <t>1.3</t>
  </si>
  <si>
    <t>1.4</t>
  </si>
  <si>
    <t>Unid.</t>
  </si>
  <si>
    <t>Item</t>
  </si>
  <si>
    <t>Discriminação</t>
  </si>
  <si>
    <t>Qtde.</t>
  </si>
  <si>
    <t>Preço Unitário (R$)</t>
  </si>
  <si>
    <t>Preço Total (R$)</t>
  </si>
  <si>
    <t>QUANTIDADES LICITADAS</t>
  </si>
  <si>
    <t>PREFEITURA MUNICIPAL DE SALTO DO JACUÍ</t>
  </si>
  <si>
    <t>OBRA</t>
  </si>
  <si>
    <t>LOCAL</t>
  </si>
  <si>
    <t>ÁREA</t>
  </si>
  <si>
    <t>BDI</t>
  </si>
  <si>
    <t>m</t>
  </si>
  <si>
    <t>mercado local</t>
  </si>
  <si>
    <t>uni</t>
  </si>
  <si>
    <t>CERCAMENTO ESF HARMONIA</t>
  </si>
  <si>
    <t>Rua Simião Guerreiro - Salto do Jacuí/RS</t>
  </si>
  <si>
    <t>Fabrício Nogueira Lorenzi
Arquiteto e Urbanista
CAU A 46694-9</t>
  </si>
  <si>
    <t>ORÇAMENTO</t>
  </si>
  <si>
    <t>Preço
c/ BDI</t>
  </si>
  <si>
    <t>Salto do Jacuí/RS, junho de 2024.</t>
  </si>
  <si>
    <t>1.5</t>
  </si>
  <si>
    <t>1.6</t>
  </si>
  <si>
    <t>m³</t>
  </si>
  <si>
    <t>CONCRETO FUNDAÇÃO (fundos 0,30 x 0,30 x 1,50m)</t>
  </si>
  <si>
    <t>kg</t>
  </si>
  <si>
    <t>CORTE E DOBRA AÇO CA-50 Ø 10mm</t>
  </si>
  <si>
    <t>AÇO CA-60 Ø 5mm</t>
  </si>
  <si>
    <r>
      <t xml:space="preserve">AÇO CA-50 </t>
    </r>
    <r>
      <rPr>
        <sz val="11"/>
        <color theme="1"/>
        <rFont val="Calibri"/>
        <family val="2"/>
      </rPr>
      <t xml:space="preserve">Ø </t>
    </r>
    <r>
      <rPr>
        <sz val="11"/>
        <color theme="1"/>
        <rFont val="Calibri"/>
        <family val="2"/>
        <scheme val="minor"/>
      </rPr>
      <t>10mm</t>
    </r>
  </si>
  <si>
    <t>CORTE E DOBRA AÇO CA-60 Ø 5mm</t>
  </si>
  <si>
    <t>m²</t>
  </si>
  <si>
    <t>MURETA P/ FECHAMENTO (frontal no gradil 0,30m de altura rebocada)</t>
  </si>
  <si>
    <t>FECHAMENTO EM GRADE (conforme projeto, pronta inclusive pintura)</t>
  </si>
  <si>
    <t>PORTÃO DE CORRER (3,7X1,8m) (pronto inclusive pintura)</t>
  </si>
  <si>
    <t>PORTA DE GIRO 2 FOLHAS (1,6X1,8M) (pronto inclusive pintura)</t>
  </si>
  <si>
    <t>1.7</t>
  </si>
  <si>
    <t>1.8</t>
  </si>
  <si>
    <t>1.9</t>
  </si>
  <si>
    <t>1.10</t>
  </si>
  <si>
    <t>1.11</t>
  </si>
  <si>
    <t>CONCRETO CICLOPICO (0,20 x 0,20 m)</t>
  </si>
  <si>
    <t>FECHAMENTO EM MOURÃO TELA SOLDADA E MURETA</t>
  </si>
  <si>
    <t>Encagos Sociais - SEM desoneração</t>
  </si>
  <si>
    <t>Horista: 112,84% / Mensalista: 69,95%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</si>
</sst>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9">
    <xf numFmtId="0" fontId="0" fillId="0" borderId="0" xfId="0"/>
    <xf numFmtId="0" fontId="0" fillId="0" borderId="3" xfId="0" applyFill="1" applyBorder="1"/>
    <xf numFmtId="0" fontId="0" fillId="0" borderId="0" xfId="0" applyFill="1" applyBorder="1"/>
    <xf numFmtId="0" fontId="9" fillId="0" borderId="3" xfId="0" applyFont="1" applyFill="1" applyBorder="1" applyAlignment="1">
      <alignment wrapText="1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3" xfId="0" applyFill="1" applyBorder="1"/>
    <xf numFmtId="0" fontId="10" fillId="0" borderId="8" xfId="0" applyFont="1" applyFill="1" applyBorder="1"/>
    <xf numFmtId="0" fontId="0" fillId="0" borderId="8" xfId="0" applyFill="1" applyBorder="1"/>
    <xf numFmtId="0" fontId="0" fillId="0" borderId="7" xfId="0" applyFill="1" applyBorder="1"/>
    <xf numFmtId="0" fontId="1" fillId="0" borderId="0" xfId="0" applyFont="1" applyFill="1"/>
    <xf numFmtId="0" fontId="0" fillId="0" borderId="1" xfId="0" applyFill="1" applyBorder="1"/>
    <xf numFmtId="0" fontId="0" fillId="0" borderId="1" xfId="0" applyFill="1" applyBorder="1" applyAlignment="1">
      <alignment horizontal="justify"/>
    </xf>
    <xf numFmtId="0" fontId="6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3" fillId="0" borderId="0" xfId="0" applyFont="1" applyFill="1" applyAlignment="1">
      <alignment horizontal="center"/>
    </xf>
    <xf numFmtId="0" fontId="11" fillId="0" borderId="0" xfId="0" applyFont="1" applyFill="1"/>
    <xf numFmtId="4" fontId="0" fillId="0" borderId="1" xfId="0" applyNumberFormat="1" applyFill="1" applyBorder="1" applyAlignment="1">
      <alignment vertical="top"/>
    </xf>
    <xf numFmtId="0" fontId="11" fillId="0" borderId="0" xfId="0" applyFont="1" applyFill="1" applyAlignment="1"/>
    <xf numFmtId="0" fontId="7" fillId="0" borderId="0" xfId="0" applyFont="1" applyFill="1" applyBorder="1"/>
    <xf numFmtId="0" fontId="0" fillId="0" borderId="5" xfId="0" applyFill="1" applyBorder="1"/>
    <xf numFmtId="0" fontId="11" fillId="0" borderId="0" xfId="0" applyFont="1" applyFill="1" applyBorder="1" applyAlignment="1">
      <alignment horizontal="right"/>
    </xf>
    <xf numFmtId="0" fontId="1" fillId="0" borderId="8" xfId="0" applyFont="1" applyFill="1" applyBorder="1"/>
    <xf numFmtId="0" fontId="0" fillId="0" borderId="0" xfId="0" applyFill="1" applyAlignment="1">
      <alignment vertical="top"/>
    </xf>
    <xf numFmtId="0" fontId="0" fillId="0" borderId="1" xfId="0" applyFill="1" applyBorder="1" applyAlignment="1">
      <alignment horizontal="center" vertical="top" wrapText="1"/>
    </xf>
    <xf numFmtId="0" fontId="0" fillId="0" borderId="0" xfId="0" applyFill="1" applyBorder="1" applyAlignment="1">
      <alignment vertical="top"/>
    </xf>
    <xf numFmtId="4" fontId="1" fillId="0" borderId="8" xfId="0" applyNumberFormat="1" applyFont="1" applyFill="1" applyBorder="1" applyAlignment="1">
      <alignment vertical="top"/>
    </xf>
    <xf numFmtId="4" fontId="0" fillId="0" borderId="3" xfId="0" applyNumberFormat="1" applyFill="1" applyBorder="1" applyAlignment="1">
      <alignment vertical="top"/>
    </xf>
    <xf numFmtId="0" fontId="3" fillId="0" borderId="18" xfId="0" applyFont="1" applyFill="1" applyBorder="1" applyAlignment="1">
      <alignment horizontal="left"/>
    </xf>
    <xf numFmtId="0" fontId="3" fillId="0" borderId="20" xfId="0" applyFont="1" applyFill="1" applyBorder="1" applyAlignment="1">
      <alignment horizontal="left"/>
    </xf>
    <xf numFmtId="0" fontId="3" fillId="0" borderId="18" xfId="0" applyFont="1" applyFill="1" applyBorder="1" applyAlignment="1">
      <alignment horizontal="center"/>
    </xf>
    <xf numFmtId="0" fontId="0" fillId="0" borderId="19" xfId="0" applyFill="1" applyBorder="1"/>
    <xf numFmtId="0" fontId="3" fillId="0" borderId="9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/>
    </xf>
    <xf numFmtId="4" fontId="1" fillId="0" borderId="21" xfId="0" applyNumberFormat="1" applyFont="1" applyFill="1" applyBorder="1"/>
    <xf numFmtId="0" fontId="3" fillId="0" borderId="9" xfId="0" applyFont="1" applyBorder="1" applyAlignment="1">
      <alignment horizontal="center" vertical="top"/>
    </xf>
    <xf numFmtId="4" fontId="0" fillId="0" borderId="10" xfId="0" applyNumberFormat="1" applyFill="1" applyBorder="1"/>
    <xf numFmtId="4" fontId="0" fillId="0" borderId="23" xfId="0" applyNumberFormat="1" applyFill="1" applyBorder="1"/>
    <xf numFmtId="0" fontId="3" fillId="0" borderId="11" xfId="0" applyFont="1" applyFill="1" applyBorder="1" applyAlignment="1">
      <alignment horizontal="center"/>
    </xf>
    <xf numFmtId="0" fontId="0" fillId="0" borderId="13" xfId="0" applyFill="1" applyBorder="1" applyAlignment="1">
      <alignment vertical="top"/>
    </xf>
    <xf numFmtId="4" fontId="2" fillId="0" borderId="12" xfId="0" applyNumberFormat="1" applyFont="1" applyFill="1" applyBorder="1"/>
    <xf numFmtId="0" fontId="0" fillId="0" borderId="2" xfId="0" applyFill="1" applyBorder="1" applyAlignment="1">
      <alignment horizontal="center" vertical="top" wrapText="1"/>
    </xf>
    <xf numFmtId="4" fontId="0" fillId="0" borderId="2" xfId="0" applyNumberFormat="1" applyFill="1" applyBorder="1" applyAlignment="1">
      <alignment vertical="top"/>
    </xf>
    <xf numFmtId="10" fontId="11" fillId="0" borderId="8" xfId="0" applyNumberFormat="1" applyFont="1" applyFill="1" applyBorder="1" applyAlignment="1">
      <alignment horizontal="left"/>
    </xf>
    <xf numFmtId="2" fontId="0" fillId="0" borderId="1" xfId="0" applyNumberFormat="1" applyFill="1" applyBorder="1"/>
    <xf numFmtId="0" fontId="3" fillId="0" borderId="22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/>
    </xf>
    <xf numFmtId="0" fontId="5" fillId="0" borderId="16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8" fillId="0" borderId="2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0" fillId="0" borderId="4" xfId="0" applyFill="1" applyBorder="1" applyAlignment="1">
      <alignment horizontal="center" vertical="top"/>
    </xf>
    <xf numFmtId="0" fontId="0" fillId="0" borderId="6" xfId="0" applyFill="1" applyBorder="1" applyAlignment="1">
      <alignment horizontal="center" vertical="top"/>
    </xf>
    <xf numFmtId="0" fontId="0" fillId="0" borderId="24" xfId="0" applyFill="1" applyBorder="1" applyAlignment="1">
      <alignment horizontal="center" vertical="top"/>
    </xf>
    <xf numFmtId="0" fontId="0" fillId="0" borderId="7" xfId="0" applyFill="1" applyBorder="1" applyAlignment="1">
      <alignment horizontal="center" vertical="top"/>
    </xf>
    <xf numFmtId="0" fontId="0" fillId="0" borderId="8" xfId="0" applyFill="1" applyBorder="1" applyAlignment="1">
      <alignment horizontal="center" vertical="top"/>
    </xf>
    <xf numFmtId="0" fontId="0" fillId="0" borderId="21" xfId="0" applyFill="1" applyBorder="1" applyAlignment="1">
      <alignment horizontal="center" vertical="top"/>
    </xf>
  </cellXfs>
  <cellStyles count="2">
    <cellStyle name="Normal" xfId="0" builtinId="0"/>
    <cellStyle name="Porcentagem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%207/Desktop/Magliani/Hospital/Atualiza&#231;&#227;o%20Agosto%202018/Planilha%20atualizada%2013%20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M"/>
    </sheetNames>
    <sheetDataSet>
      <sheetData sheetId="0">
        <row r="36">
          <cell r="A36" t="str">
            <v>Empreitada Preço Global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workbookViewId="0">
      <selection activeCell="A4" sqref="A4:H4"/>
    </sheetView>
  </sheetViews>
  <sheetFormatPr defaultColWidth="8.85546875" defaultRowHeight="15" x14ac:dyDescent="0.25"/>
  <cols>
    <col min="1" max="1" width="14.28515625" style="15" customWidth="1"/>
    <col min="2" max="2" width="6.42578125" style="4" customWidth="1"/>
    <col min="3" max="3" width="65.28515625" style="4" customWidth="1"/>
    <col min="4" max="5" width="8.85546875" style="4"/>
    <col min="6" max="7" width="13" style="23" customWidth="1"/>
    <col min="8" max="8" width="12.85546875" style="4" customWidth="1"/>
    <col min="9" max="16384" width="8.85546875" style="4"/>
  </cols>
  <sheetData>
    <row r="1" spans="1:8" ht="36" x14ac:dyDescent="0.55000000000000004">
      <c r="A1" s="49" t="s">
        <v>12</v>
      </c>
      <c r="B1" s="50"/>
      <c r="C1" s="50"/>
      <c r="D1" s="50"/>
      <c r="E1" s="50"/>
      <c r="F1" s="51"/>
      <c r="G1" s="51"/>
      <c r="H1" s="52"/>
    </row>
    <row r="2" spans="1:8" x14ac:dyDescent="0.25">
      <c r="A2" s="28" t="s">
        <v>13</v>
      </c>
      <c r="B2" s="19" t="s">
        <v>20</v>
      </c>
      <c r="C2" s="2"/>
      <c r="D2" s="20" t="s">
        <v>15</v>
      </c>
      <c r="E2" s="21"/>
      <c r="F2" s="63" t="s">
        <v>47</v>
      </c>
      <c r="G2" s="64"/>
      <c r="H2" s="65"/>
    </row>
    <row r="3" spans="1:8" x14ac:dyDescent="0.25">
      <c r="A3" s="29" t="s">
        <v>14</v>
      </c>
      <c r="B3" s="7" t="s">
        <v>21</v>
      </c>
      <c r="C3" s="8"/>
      <c r="D3" s="9" t="s">
        <v>16</v>
      </c>
      <c r="E3" s="44">
        <v>0.20660000000000001</v>
      </c>
      <c r="F3" s="66" t="s">
        <v>48</v>
      </c>
      <c r="G3" s="67"/>
      <c r="H3" s="68"/>
    </row>
    <row r="4" spans="1:8" ht="18.75" x14ac:dyDescent="0.3">
      <c r="A4" s="53" t="s">
        <v>23</v>
      </c>
      <c r="B4" s="54"/>
      <c r="C4" s="54"/>
      <c r="D4" s="54"/>
      <c r="E4" s="54"/>
      <c r="F4" s="55"/>
      <c r="G4" s="55"/>
      <c r="H4" s="56"/>
    </row>
    <row r="5" spans="1:8" ht="13.5" customHeight="1" x14ac:dyDescent="0.25">
      <c r="A5" s="30"/>
      <c r="B5" s="2"/>
      <c r="C5" s="2"/>
      <c r="D5" s="2"/>
      <c r="E5" s="57" t="s">
        <v>11</v>
      </c>
      <c r="F5" s="58"/>
      <c r="G5" s="58"/>
      <c r="H5" s="59"/>
    </row>
    <row r="6" spans="1:8" hidden="1" x14ac:dyDescent="0.25">
      <c r="A6" s="30"/>
      <c r="B6" s="2"/>
      <c r="C6" s="2"/>
      <c r="D6" s="2"/>
      <c r="E6" s="2"/>
      <c r="F6" s="25"/>
      <c r="G6" s="25"/>
      <c r="H6" s="31"/>
    </row>
    <row r="7" spans="1:8" ht="30.75" customHeight="1" x14ac:dyDescent="0.25">
      <c r="A7" s="32"/>
      <c r="B7" s="5" t="s">
        <v>6</v>
      </c>
      <c r="C7" s="5" t="s">
        <v>7</v>
      </c>
      <c r="D7" s="5" t="s">
        <v>5</v>
      </c>
      <c r="E7" s="5" t="s">
        <v>8</v>
      </c>
      <c r="F7" s="24" t="s">
        <v>9</v>
      </c>
      <c r="G7" s="42" t="s">
        <v>24</v>
      </c>
      <c r="H7" s="33" t="s">
        <v>10</v>
      </c>
    </row>
    <row r="8" spans="1:8" ht="12.75" customHeight="1" x14ac:dyDescent="0.25">
      <c r="A8" s="60"/>
      <c r="B8" s="61"/>
      <c r="C8" s="61"/>
      <c r="D8" s="61"/>
      <c r="E8" s="61"/>
      <c r="F8" s="61"/>
      <c r="G8" s="61"/>
      <c r="H8" s="62"/>
    </row>
    <row r="9" spans="1:8" s="10" customFormat="1" x14ac:dyDescent="0.25">
      <c r="A9" s="34"/>
      <c r="B9" s="22">
        <v>1</v>
      </c>
      <c r="C9" s="22" t="s">
        <v>0</v>
      </c>
      <c r="D9" s="22"/>
      <c r="E9" s="22"/>
      <c r="F9" s="26"/>
      <c r="G9" s="26"/>
      <c r="H9" s="35">
        <f>SUM(H10:H20)</f>
        <v>41759.12999999999</v>
      </c>
    </row>
    <row r="10" spans="1:8" x14ac:dyDescent="0.25">
      <c r="A10" s="36">
        <v>98522</v>
      </c>
      <c r="B10" s="11" t="s">
        <v>1</v>
      </c>
      <c r="C10" s="11" t="s">
        <v>46</v>
      </c>
      <c r="D10" s="11" t="s">
        <v>17</v>
      </c>
      <c r="E10" s="11">
        <f>(23.8+31.5+24.5)</f>
        <v>79.8</v>
      </c>
      <c r="F10" s="17">
        <v>151.65</v>
      </c>
      <c r="G10" s="43">
        <f>ROUND(F10+(F10*$E$3),2)</f>
        <v>182.98</v>
      </c>
      <c r="H10" s="37">
        <f>ROUND(G10*E10,2)</f>
        <v>14601.8</v>
      </c>
    </row>
    <row r="11" spans="1:8" x14ac:dyDescent="0.25">
      <c r="A11" s="36">
        <v>102487</v>
      </c>
      <c r="B11" s="11" t="s">
        <v>2</v>
      </c>
      <c r="C11" s="11" t="s">
        <v>45</v>
      </c>
      <c r="D11" s="11" t="s">
        <v>28</v>
      </c>
      <c r="E11" s="45">
        <v>4.57</v>
      </c>
      <c r="F11" s="17">
        <v>627.29999999999995</v>
      </c>
      <c r="G11" s="43">
        <f t="shared" ref="G11:G20" si="0">ROUND(F11+(F11*$E$3),2)</f>
        <v>756.9</v>
      </c>
      <c r="H11" s="37">
        <f t="shared" ref="H11:H20" si="1">ROUND(G11*E11,2)</f>
        <v>3459.03</v>
      </c>
    </row>
    <row r="12" spans="1:8" x14ac:dyDescent="0.25">
      <c r="A12" s="36">
        <v>102476</v>
      </c>
      <c r="B12" s="11" t="s">
        <v>3</v>
      </c>
      <c r="C12" s="11" t="s">
        <v>29</v>
      </c>
      <c r="D12" s="11" t="s">
        <v>28</v>
      </c>
      <c r="E12" s="45">
        <v>1.48</v>
      </c>
      <c r="F12" s="17">
        <v>696.91</v>
      </c>
      <c r="G12" s="43">
        <f t="shared" si="0"/>
        <v>840.89</v>
      </c>
      <c r="H12" s="37">
        <f t="shared" si="1"/>
        <v>1244.52</v>
      </c>
    </row>
    <row r="13" spans="1:8" x14ac:dyDescent="0.25">
      <c r="A13" s="36">
        <v>34</v>
      </c>
      <c r="B13" s="11" t="s">
        <v>4</v>
      </c>
      <c r="C13" s="11" t="s">
        <v>33</v>
      </c>
      <c r="D13" s="11" t="s">
        <v>30</v>
      </c>
      <c r="E13" s="45">
        <v>40.72</v>
      </c>
      <c r="F13" s="17">
        <v>13.9</v>
      </c>
      <c r="G13" s="43">
        <f t="shared" si="0"/>
        <v>16.77</v>
      </c>
      <c r="H13" s="37">
        <f t="shared" si="1"/>
        <v>682.87</v>
      </c>
    </row>
    <row r="14" spans="1:8" x14ac:dyDescent="0.25">
      <c r="A14" s="36">
        <v>95946</v>
      </c>
      <c r="B14" s="11" t="s">
        <v>26</v>
      </c>
      <c r="C14" s="11" t="s">
        <v>31</v>
      </c>
      <c r="D14" s="11" t="s">
        <v>30</v>
      </c>
      <c r="E14" s="45">
        <v>40.72</v>
      </c>
      <c r="F14" s="17">
        <v>13.61</v>
      </c>
      <c r="G14" s="43">
        <f t="shared" si="0"/>
        <v>16.420000000000002</v>
      </c>
      <c r="H14" s="37">
        <f t="shared" si="1"/>
        <v>668.62</v>
      </c>
    </row>
    <row r="15" spans="1:8" x14ac:dyDescent="0.25">
      <c r="A15" s="36">
        <v>43059</v>
      </c>
      <c r="B15" s="11" t="s">
        <v>27</v>
      </c>
      <c r="C15" s="11" t="s">
        <v>32</v>
      </c>
      <c r="D15" s="11" t="s">
        <v>30</v>
      </c>
      <c r="E15" s="45">
        <v>10.16</v>
      </c>
      <c r="F15" s="17">
        <v>8.6</v>
      </c>
      <c r="G15" s="43">
        <f t="shared" si="0"/>
        <v>10.38</v>
      </c>
      <c r="H15" s="37">
        <f t="shared" si="1"/>
        <v>105.46</v>
      </c>
    </row>
    <row r="16" spans="1:8" x14ac:dyDescent="0.25">
      <c r="A16" s="36">
        <v>92915</v>
      </c>
      <c r="B16" s="11" t="s">
        <v>40</v>
      </c>
      <c r="C16" s="11" t="s">
        <v>34</v>
      </c>
      <c r="D16" s="11" t="s">
        <v>30</v>
      </c>
      <c r="E16" s="45">
        <v>10.16</v>
      </c>
      <c r="F16" s="17">
        <v>17.89</v>
      </c>
      <c r="G16" s="43">
        <f t="shared" si="0"/>
        <v>21.59</v>
      </c>
      <c r="H16" s="37">
        <f t="shared" si="1"/>
        <v>219.35</v>
      </c>
    </row>
    <row r="17" spans="1:8" x14ac:dyDescent="0.25">
      <c r="A17" s="36">
        <v>103365</v>
      </c>
      <c r="B17" s="11" t="s">
        <v>41</v>
      </c>
      <c r="C17" s="11" t="s">
        <v>36</v>
      </c>
      <c r="D17" s="11" t="s">
        <v>35</v>
      </c>
      <c r="E17" s="11">
        <v>7.65</v>
      </c>
      <c r="F17" s="17">
        <v>50.83</v>
      </c>
      <c r="G17" s="43">
        <f t="shared" si="0"/>
        <v>61.33</v>
      </c>
      <c r="H17" s="37">
        <f t="shared" si="1"/>
        <v>469.17</v>
      </c>
    </row>
    <row r="18" spans="1:8" x14ac:dyDescent="0.25">
      <c r="A18" s="36" t="s">
        <v>18</v>
      </c>
      <c r="B18" s="11" t="s">
        <v>42</v>
      </c>
      <c r="C18" s="11" t="s">
        <v>37</v>
      </c>
      <c r="D18" s="11" t="s">
        <v>17</v>
      </c>
      <c r="E18" s="11">
        <v>25.5</v>
      </c>
      <c r="F18" s="17">
        <v>362</v>
      </c>
      <c r="G18" s="43">
        <f t="shared" si="0"/>
        <v>436.79</v>
      </c>
      <c r="H18" s="37">
        <f t="shared" si="1"/>
        <v>11138.15</v>
      </c>
    </row>
    <row r="19" spans="1:8" x14ac:dyDescent="0.25">
      <c r="A19" s="36" t="s">
        <v>18</v>
      </c>
      <c r="B19" s="11" t="s">
        <v>43</v>
      </c>
      <c r="C19" s="12" t="s">
        <v>38</v>
      </c>
      <c r="D19" s="11" t="s">
        <v>19</v>
      </c>
      <c r="E19" s="11">
        <v>2</v>
      </c>
      <c r="F19" s="17">
        <v>2900</v>
      </c>
      <c r="G19" s="43">
        <f t="shared" si="0"/>
        <v>3499.14</v>
      </c>
      <c r="H19" s="37">
        <f t="shared" si="1"/>
        <v>6998.28</v>
      </c>
    </row>
    <row r="20" spans="1:8" x14ac:dyDescent="0.25">
      <c r="A20" s="36" t="s">
        <v>18</v>
      </c>
      <c r="B20" s="11" t="s">
        <v>44</v>
      </c>
      <c r="C20" s="12" t="s">
        <v>39</v>
      </c>
      <c r="D20" s="11" t="s">
        <v>19</v>
      </c>
      <c r="E20" s="11">
        <v>1</v>
      </c>
      <c r="F20" s="17">
        <v>1800</v>
      </c>
      <c r="G20" s="43">
        <f t="shared" si="0"/>
        <v>2171.88</v>
      </c>
      <c r="H20" s="37">
        <f t="shared" si="1"/>
        <v>2171.88</v>
      </c>
    </row>
    <row r="21" spans="1:8" ht="12.75" customHeight="1" x14ac:dyDescent="0.25">
      <c r="A21" s="46"/>
      <c r="B21" s="1"/>
      <c r="C21" s="3"/>
      <c r="D21" s="1"/>
      <c r="E21" s="1"/>
      <c r="F21" s="27"/>
      <c r="G21" s="27"/>
      <c r="H21" s="38"/>
    </row>
    <row r="22" spans="1:8" ht="16.5" thickBot="1" x14ac:dyDescent="0.3">
      <c r="A22" s="39"/>
      <c r="B22" s="6"/>
      <c r="C22" s="6"/>
      <c r="D22" s="6"/>
      <c r="E22" s="6"/>
      <c r="F22" s="40"/>
      <c r="G22" s="40"/>
      <c r="H22" s="41">
        <f>H9</f>
        <v>41759.12999999999</v>
      </c>
    </row>
    <row r="23" spans="1:8" ht="15.75" x14ac:dyDescent="0.25">
      <c r="A23" s="13" t="s">
        <v>25</v>
      </c>
      <c r="B23" s="14"/>
      <c r="C23" s="14"/>
    </row>
    <row r="24" spans="1:8" ht="45.75" customHeight="1" x14ac:dyDescent="0.25">
      <c r="A24" s="47" t="s">
        <v>22</v>
      </c>
      <c r="B24" s="48"/>
      <c r="C24" s="48"/>
      <c r="D24" s="48"/>
      <c r="E24" s="48"/>
      <c r="F24" s="48"/>
      <c r="G24" s="48"/>
      <c r="H24" s="48"/>
    </row>
    <row r="26" spans="1:8" x14ac:dyDescent="0.25">
      <c r="C26" s="16"/>
      <c r="D26" s="16"/>
      <c r="E26" s="18"/>
      <c r="F26" s="18"/>
      <c r="G26" s="18"/>
      <c r="H26" s="18"/>
    </row>
    <row r="27" spans="1:8" x14ac:dyDescent="0.25">
      <c r="C27" s="16"/>
      <c r="D27" s="18"/>
      <c r="E27" s="18"/>
      <c r="F27" s="18"/>
      <c r="G27" s="18"/>
      <c r="H27" s="18"/>
    </row>
  </sheetData>
  <mergeCells count="7">
    <mergeCell ref="A24:H24"/>
    <mergeCell ref="A1:H1"/>
    <mergeCell ref="A4:H4"/>
    <mergeCell ref="E5:H5"/>
    <mergeCell ref="A8:H8"/>
    <mergeCell ref="F2:H2"/>
    <mergeCell ref="F3:H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HARMONIA - Orçamento</vt:lpstr>
      <vt:lpstr>'HARMONIA - Orçamento'!Area_de_impressao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</dc:creator>
  <cp:lastModifiedBy>User</cp:lastModifiedBy>
  <cp:lastPrinted>2022-06-27T16:40:04Z</cp:lastPrinted>
  <dcterms:created xsi:type="dcterms:W3CDTF">2018-04-19T13:26:31Z</dcterms:created>
  <dcterms:modified xsi:type="dcterms:W3CDTF">2025-10-20T19:10:38Z</dcterms:modified>
</cp:coreProperties>
</file>